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uthier Demestre\Downloads\"/>
    </mc:Choice>
  </mc:AlternateContent>
  <xr:revisionPtr revIDLastSave="0" documentId="8_{5F20EA22-BED7-4DFC-8072-E9D99667194C}" xr6:coauthVersionLast="47" xr6:coauthVersionMax="47" xr10:uidLastSave="{00000000-0000-0000-0000-000000000000}"/>
  <bookViews>
    <workbookView xWindow="28680" yWindow="-120" windowWidth="29040" windowHeight="15720" tabRatio="500" activeTab="3" xr2:uid="{00000000-000D-0000-FFFF-FFFF00000000}"/>
  </bookViews>
  <sheets>
    <sheet name="CARTOUCHE" sheetId="1" r:id="rId1"/>
    <sheet name="PRODUCT FAMILIES" sheetId="2" r:id="rId2"/>
    <sheet name="PRODUCT LINES" sheetId="3" r:id="rId3"/>
    <sheet name="PRODUCT CATALOG" sheetId="4" r:id="rId4"/>
  </sheets>
  <externalReferences>
    <externalReference r:id="rId5"/>
  </externalReferences>
  <definedNames>
    <definedName name="_xlnm._FilterDatabase" localSheetId="3" hidden="1">'PRODUCT CATALOG'!$A$4:$BU$238</definedName>
    <definedName name="_xlnm.Print_Area" localSheetId="0">CARTOUCHE!$A$1:$J$44</definedName>
    <definedName name="_xlnm.Print_Area" localSheetId="3">'PRODUCT CATALOG'!$E$1:$BR$104</definedName>
    <definedName name="_xlnm.Print_Area" localSheetId="1">'PRODUCT FAMILIES'!$A$1:$H$12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J120" i="4" l="1"/>
  <c r="BG120" i="4" s="1"/>
  <c r="BH120" i="4"/>
  <c r="BJ119" i="4"/>
  <c r="BG119" i="4" s="1"/>
  <c r="BH119" i="4"/>
  <c r="BJ117" i="4"/>
  <c r="BG117" i="4" s="1"/>
  <c r="BH117" i="4"/>
  <c r="AJ117" i="4"/>
  <c r="AE117" i="4" s="1"/>
  <c r="AF117" i="4"/>
  <c r="BJ116" i="4"/>
  <c r="BG116" i="4" s="1"/>
  <c r="BH116" i="4"/>
  <c r="AJ116" i="4"/>
  <c r="AE116" i="4" s="1"/>
  <c r="AF116" i="4"/>
  <c r="D223" i="4"/>
  <c r="D222" i="4"/>
  <c r="D221" i="4"/>
  <c r="D220" i="4"/>
  <c r="BP219" i="4"/>
  <c r="BM219" i="4" s="1"/>
  <c r="BN219" i="4"/>
  <c r="BJ219" i="4"/>
  <c r="BH219" i="4"/>
  <c r="BG219" i="4"/>
  <c r="AI219" i="4"/>
  <c r="AE219" i="4" s="1"/>
  <c r="AF219" i="4"/>
  <c r="BP218" i="4"/>
  <c r="BM218" i="4" s="1"/>
  <c r="BN218" i="4"/>
  <c r="BJ218" i="4"/>
  <c r="BG218" i="4" s="1"/>
  <c r="BH218" i="4"/>
  <c r="AX218" i="4"/>
  <c r="AW218" i="4"/>
  <c r="AV218" i="4"/>
  <c r="AQ218" i="4"/>
  <c r="AI218" i="4"/>
  <c r="AE218" i="4" s="1"/>
  <c r="AF218" i="4"/>
  <c r="BP217" i="4"/>
  <c r="BM217" i="4" s="1"/>
  <c r="BN217" i="4"/>
  <c r="BJ217" i="4"/>
  <c r="BG217" i="4" s="1"/>
  <c r="BH217" i="4"/>
  <c r="AI217" i="4"/>
  <c r="AE217" i="4" s="1"/>
  <c r="AF217" i="4"/>
  <c r="BP216" i="4"/>
  <c r="BM216" i="4" s="1"/>
  <c r="BN216" i="4"/>
  <c r="BJ216" i="4"/>
  <c r="BG216" i="4" s="1"/>
  <c r="BH216" i="4"/>
  <c r="AX216" i="4"/>
  <c r="AW216" i="4"/>
  <c r="AV216" i="4"/>
  <c r="AQ216" i="4"/>
  <c r="AI216" i="4"/>
  <c r="AE216" i="4" s="1"/>
  <c r="AF216" i="4"/>
  <c r="BP215" i="4"/>
  <c r="BM215" i="4" s="1"/>
  <c r="BN215" i="4"/>
  <c r="BJ215" i="4"/>
  <c r="BG215" i="4" s="1"/>
  <c r="BH215" i="4"/>
  <c r="AX215" i="4"/>
  <c r="AW215" i="4"/>
  <c r="AV215" i="4"/>
  <c r="AQ215" i="4"/>
  <c r="AI215" i="4"/>
  <c r="AE215" i="4" s="1"/>
  <c r="AF215" i="4"/>
  <c r="BP214" i="4"/>
  <c r="BM214" i="4" s="1"/>
  <c r="BN214" i="4"/>
  <c r="BJ214" i="4"/>
  <c r="BG214" i="4" s="1"/>
  <c r="BH214" i="4"/>
  <c r="AX214" i="4"/>
  <c r="AW214" i="4"/>
  <c r="AV214" i="4"/>
  <c r="AQ214" i="4"/>
  <c r="AI214" i="4"/>
  <c r="AE214" i="4" s="1"/>
  <c r="AF214" i="4"/>
  <c r="BP213" i="4"/>
  <c r="BM213" i="4" s="1"/>
  <c r="BN213" i="4"/>
  <c r="BJ213" i="4"/>
  <c r="BG213" i="4" s="1"/>
  <c r="BH213" i="4"/>
  <c r="AX213" i="4"/>
  <c r="AW213" i="4"/>
  <c r="AV213" i="4"/>
  <c r="AQ213" i="4"/>
  <c r="AI213" i="4"/>
  <c r="AE213" i="4" s="1"/>
  <c r="AF213" i="4"/>
  <c r="D211" i="4"/>
  <c r="D210" i="4"/>
  <c r="D209" i="4"/>
  <c r="D208" i="4"/>
  <c r="BP207" i="4"/>
  <c r="BM207" i="4" s="1"/>
  <c r="BN207" i="4"/>
  <c r="BJ207" i="4"/>
  <c r="BG207" i="4" s="1"/>
  <c r="BH207" i="4"/>
  <c r="AI207" i="4"/>
  <c r="AE207" i="4" s="1"/>
  <c r="AF207" i="4"/>
  <c r="BP206" i="4"/>
  <c r="BM206" i="4" s="1"/>
  <c r="BN206" i="4"/>
  <c r="BJ206" i="4"/>
  <c r="BG206" i="4" s="1"/>
  <c r="BH206" i="4"/>
  <c r="AX206" i="4"/>
  <c r="AW206" i="4"/>
  <c r="AV206" i="4"/>
  <c r="AQ206" i="4"/>
  <c r="AI206" i="4"/>
  <c r="AE206" i="4" s="1"/>
  <c r="AF206" i="4"/>
  <c r="BP205" i="4"/>
  <c r="BM205" i="4" s="1"/>
  <c r="BN205" i="4"/>
  <c r="BJ205" i="4"/>
  <c r="BG205" i="4" s="1"/>
  <c r="BH205" i="4"/>
  <c r="AI205" i="4"/>
  <c r="AE205" i="4" s="1"/>
  <c r="AF205" i="4"/>
  <c r="BP204" i="4"/>
  <c r="BM204" i="4" s="1"/>
  <c r="BN204" i="4"/>
  <c r="BJ204" i="4"/>
  <c r="BG204" i="4" s="1"/>
  <c r="BH204" i="4"/>
  <c r="AX204" i="4"/>
  <c r="AW204" i="4"/>
  <c r="AV204" i="4"/>
  <c r="AQ204" i="4"/>
  <c r="AI204" i="4"/>
  <c r="AE204" i="4" s="1"/>
  <c r="AF204" i="4"/>
  <c r="BP203" i="4"/>
  <c r="BM203" i="4" s="1"/>
  <c r="BN203" i="4"/>
  <c r="BJ203" i="4"/>
  <c r="BG203" i="4" s="1"/>
  <c r="BH203" i="4"/>
  <c r="AX203" i="4"/>
  <c r="AW203" i="4"/>
  <c r="AV203" i="4"/>
  <c r="AQ203" i="4"/>
  <c r="AI203" i="4"/>
  <c r="AE203" i="4" s="1"/>
  <c r="AF203" i="4"/>
  <c r="BP202" i="4"/>
  <c r="BM202" i="4" s="1"/>
  <c r="BN202" i="4"/>
  <c r="BJ202" i="4"/>
  <c r="BG202" i="4" s="1"/>
  <c r="BH202" i="4"/>
  <c r="AX202" i="4"/>
  <c r="AW202" i="4"/>
  <c r="AV202" i="4"/>
  <c r="AQ202" i="4"/>
  <c r="AI202" i="4"/>
  <c r="AE202" i="4" s="1"/>
  <c r="AF202" i="4"/>
  <c r="BP201" i="4"/>
  <c r="BM201" i="4" s="1"/>
  <c r="BN201" i="4"/>
  <c r="BJ201" i="4"/>
  <c r="BG201" i="4" s="1"/>
  <c r="BH201" i="4"/>
  <c r="AX201" i="4"/>
  <c r="AW201" i="4"/>
  <c r="AV201" i="4"/>
  <c r="AQ201" i="4"/>
  <c r="AI201" i="4"/>
  <c r="AE201" i="4" s="1"/>
  <c r="AF201" i="4"/>
  <c r="BP199" i="4"/>
  <c r="BM199" i="4" s="1"/>
  <c r="BN199" i="4"/>
  <c r="BJ199" i="4"/>
  <c r="BG199" i="4" s="1"/>
  <c r="BH199" i="4"/>
  <c r="AX199" i="4"/>
  <c r="AW199" i="4"/>
  <c r="AV199" i="4"/>
  <c r="AQ199" i="4"/>
  <c r="AI199" i="4"/>
  <c r="AE199" i="4" s="1"/>
  <c r="AF199" i="4"/>
  <c r="BP198" i="4"/>
  <c r="BM198" i="4" s="1"/>
  <c r="BN198" i="4"/>
  <c r="BJ198" i="4"/>
  <c r="BG198" i="4" s="1"/>
  <c r="BH198" i="4"/>
  <c r="AX198" i="4"/>
  <c r="AW198" i="4"/>
  <c r="AV198" i="4"/>
  <c r="AQ198" i="4"/>
  <c r="AI198" i="4"/>
  <c r="AE198" i="4" s="1"/>
  <c r="AF198" i="4"/>
  <c r="BP196" i="4"/>
  <c r="BM196" i="4" s="1"/>
  <c r="BN196" i="4"/>
  <c r="BJ196" i="4"/>
  <c r="BG196" i="4" s="1"/>
  <c r="BH196" i="4"/>
  <c r="AX196" i="4"/>
  <c r="AW196" i="4"/>
  <c r="AV196" i="4"/>
  <c r="AQ196" i="4"/>
  <c r="AI196" i="4"/>
  <c r="AE196" i="4" s="1"/>
  <c r="AF196" i="4"/>
  <c r="BP195" i="4"/>
  <c r="BM195" i="4" s="1"/>
  <c r="BN195" i="4"/>
  <c r="BJ195" i="4"/>
  <c r="BG195" i="4" s="1"/>
  <c r="BH195" i="4"/>
  <c r="AX195" i="4"/>
  <c r="AW195" i="4"/>
  <c r="AV195" i="4"/>
  <c r="AQ195" i="4"/>
  <c r="AI195" i="4"/>
  <c r="AE195" i="4" s="1"/>
  <c r="AF195" i="4"/>
  <c r="D193" i="4"/>
  <c r="D192" i="4"/>
  <c r="D191" i="4"/>
  <c r="D190" i="4"/>
  <c r="BP189" i="4"/>
  <c r="BM189" i="4" s="1"/>
  <c r="BN189" i="4"/>
  <c r="BJ189" i="4"/>
  <c r="BG189" i="4" s="1"/>
  <c r="BH189" i="4"/>
  <c r="AI189" i="4"/>
  <c r="AE189" i="4" s="1"/>
  <c r="AF189" i="4"/>
  <c r="BP188" i="4"/>
  <c r="BM188" i="4" s="1"/>
  <c r="BN188" i="4"/>
  <c r="BJ188" i="4"/>
  <c r="BG188" i="4" s="1"/>
  <c r="BH188" i="4"/>
  <c r="AX188" i="4"/>
  <c r="AW188" i="4"/>
  <c r="AV188" i="4"/>
  <c r="AP188" i="4" s="1"/>
  <c r="AQ188" i="4"/>
  <c r="AI188" i="4"/>
  <c r="AE188" i="4" s="1"/>
  <c r="AF188" i="4"/>
  <c r="BP187" i="4"/>
  <c r="BM187" i="4" s="1"/>
  <c r="BN187" i="4"/>
  <c r="BJ187" i="4"/>
  <c r="BG187" i="4" s="1"/>
  <c r="BH187" i="4"/>
  <c r="AI187" i="4"/>
  <c r="AE187" i="4" s="1"/>
  <c r="AF187" i="4"/>
  <c r="BP186" i="4"/>
  <c r="BM186" i="4" s="1"/>
  <c r="BN186" i="4"/>
  <c r="BJ186" i="4"/>
  <c r="BG186" i="4" s="1"/>
  <c r="BH186" i="4"/>
  <c r="AX186" i="4"/>
  <c r="AW186" i="4"/>
  <c r="AV186" i="4"/>
  <c r="AQ186" i="4"/>
  <c r="AI186" i="4"/>
  <c r="AE186" i="4" s="1"/>
  <c r="AF186" i="4"/>
  <c r="BP185" i="4"/>
  <c r="BM185" i="4" s="1"/>
  <c r="BN185" i="4"/>
  <c r="BJ185" i="4"/>
  <c r="BG185" i="4" s="1"/>
  <c r="BH185" i="4"/>
  <c r="AX185" i="4"/>
  <c r="AW185" i="4"/>
  <c r="AV185" i="4"/>
  <c r="AQ185" i="4"/>
  <c r="AI185" i="4"/>
  <c r="AE185" i="4" s="1"/>
  <c r="AF185" i="4"/>
  <c r="BP184" i="4"/>
  <c r="BM184" i="4" s="1"/>
  <c r="BN184" i="4"/>
  <c r="BJ184" i="4"/>
  <c r="BG184" i="4" s="1"/>
  <c r="BH184" i="4"/>
  <c r="AX184" i="4"/>
  <c r="AW184" i="4"/>
  <c r="AV184" i="4"/>
  <c r="AQ184" i="4"/>
  <c r="AI184" i="4"/>
  <c r="AE184" i="4" s="1"/>
  <c r="AF184" i="4"/>
  <c r="BP183" i="4"/>
  <c r="BM183" i="4" s="1"/>
  <c r="BN183" i="4"/>
  <c r="BJ183" i="4"/>
  <c r="BG183" i="4" s="1"/>
  <c r="BH183" i="4"/>
  <c r="AX183" i="4"/>
  <c r="AW183" i="4"/>
  <c r="AV183" i="4"/>
  <c r="AQ183" i="4"/>
  <c r="AI183" i="4"/>
  <c r="AE183" i="4" s="1"/>
  <c r="AF183" i="4"/>
  <c r="D181" i="4"/>
  <c r="D180" i="4"/>
  <c r="D179" i="4"/>
  <c r="D178" i="4"/>
  <c r="BP177" i="4"/>
  <c r="BN177" i="4"/>
  <c r="BM177" i="4"/>
  <c r="BJ177" i="4"/>
  <c r="BG177" i="4" s="1"/>
  <c r="BH177" i="4"/>
  <c r="AI177" i="4"/>
  <c r="AE177" i="4" s="1"/>
  <c r="AF177" i="4"/>
  <c r="BP176" i="4"/>
  <c r="BM176" i="4" s="1"/>
  <c r="BN176" i="4"/>
  <c r="BJ176" i="4"/>
  <c r="BH176" i="4"/>
  <c r="BG176" i="4"/>
  <c r="AX176" i="4"/>
  <c r="AW176" i="4"/>
  <c r="AV176" i="4"/>
  <c r="AQ176" i="4"/>
  <c r="AI176" i="4"/>
  <c r="AF176" i="4"/>
  <c r="AE176" i="4"/>
  <c r="BP175" i="4"/>
  <c r="BM175" i="4" s="1"/>
  <c r="BN175" i="4"/>
  <c r="BJ175" i="4"/>
  <c r="BG175" i="4" s="1"/>
  <c r="BH175" i="4"/>
  <c r="AI175" i="4"/>
  <c r="AE175" i="4" s="1"/>
  <c r="AF175" i="4"/>
  <c r="BP174" i="4"/>
  <c r="BM174" i="4" s="1"/>
  <c r="BN174" i="4"/>
  <c r="BJ174" i="4"/>
  <c r="BG174" i="4" s="1"/>
  <c r="BH174" i="4"/>
  <c r="AX174" i="4"/>
  <c r="AW174" i="4"/>
  <c r="AV174" i="4"/>
  <c r="AQ174" i="4"/>
  <c r="AI174" i="4"/>
  <c r="AE174" i="4" s="1"/>
  <c r="AF174" i="4"/>
  <c r="BP173" i="4"/>
  <c r="BM173" i="4" s="1"/>
  <c r="BN173" i="4"/>
  <c r="BJ173" i="4"/>
  <c r="BG173" i="4" s="1"/>
  <c r="BH173" i="4"/>
  <c r="AX173" i="4"/>
  <c r="AW173" i="4"/>
  <c r="AV173" i="4"/>
  <c r="AQ173" i="4"/>
  <c r="AI173" i="4"/>
  <c r="AE173" i="4" s="1"/>
  <c r="AF173" i="4"/>
  <c r="BP172" i="4"/>
  <c r="BM172" i="4" s="1"/>
  <c r="BN172" i="4"/>
  <c r="BJ172" i="4"/>
  <c r="BG172" i="4" s="1"/>
  <c r="BH172" i="4"/>
  <c r="AX172" i="4"/>
  <c r="AW172" i="4"/>
  <c r="AV172" i="4"/>
  <c r="AQ172" i="4"/>
  <c r="AI172" i="4"/>
  <c r="AE172" i="4" s="1"/>
  <c r="AF172" i="4"/>
  <c r="BP171" i="4"/>
  <c r="BM171" i="4" s="1"/>
  <c r="BN171" i="4"/>
  <c r="BJ171" i="4"/>
  <c r="BG171" i="4" s="1"/>
  <c r="BH171" i="4"/>
  <c r="AX171" i="4"/>
  <c r="AW171" i="4"/>
  <c r="AV171" i="4"/>
  <c r="AP171" i="4" s="1"/>
  <c r="AQ171" i="4"/>
  <c r="AI171" i="4"/>
  <c r="AE171" i="4" s="1"/>
  <c r="AF171" i="4"/>
  <c r="D169" i="4"/>
  <c r="D168" i="4"/>
  <c r="D167" i="4"/>
  <c r="D166" i="4"/>
  <c r="BP165" i="4"/>
  <c r="BM165" i="4" s="1"/>
  <c r="BN165" i="4"/>
  <c r="BJ165" i="4"/>
  <c r="BG165" i="4" s="1"/>
  <c r="BH165" i="4"/>
  <c r="AI165" i="4"/>
  <c r="AE165" i="4" s="1"/>
  <c r="AF165" i="4"/>
  <c r="BP164" i="4"/>
  <c r="BM164" i="4" s="1"/>
  <c r="BN164" i="4"/>
  <c r="BJ164" i="4"/>
  <c r="BG164" i="4" s="1"/>
  <c r="BH164" i="4"/>
  <c r="AX164" i="4"/>
  <c r="AW164" i="4"/>
  <c r="AV164" i="4"/>
  <c r="AQ164" i="4"/>
  <c r="AI164" i="4"/>
  <c r="AE164" i="4" s="1"/>
  <c r="AF164" i="4"/>
  <c r="BP163" i="4"/>
  <c r="BM163" i="4" s="1"/>
  <c r="BN163" i="4"/>
  <c r="BJ163" i="4"/>
  <c r="BG163" i="4" s="1"/>
  <c r="BH163" i="4"/>
  <c r="AI163" i="4"/>
  <c r="AE163" i="4" s="1"/>
  <c r="AF163" i="4"/>
  <c r="BP162" i="4"/>
  <c r="BM162" i="4" s="1"/>
  <c r="BN162" i="4"/>
  <c r="BJ162" i="4"/>
  <c r="BG162" i="4" s="1"/>
  <c r="BH162" i="4"/>
  <c r="AX162" i="4"/>
  <c r="AW162" i="4"/>
  <c r="AV162" i="4"/>
  <c r="AQ162" i="4"/>
  <c r="AI162" i="4"/>
  <c r="AE162" i="4" s="1"/>
  <c r="AF162" i="4"/>
  <c r="BP161" i="4"/>
  <c r="BM161" i="4" s="1"/>
  <c r="BN161" i="4"/>
  <c r="BJ161" i="4"/>
  <c r="BG161" i="4" s="1"/>
  <c r="BH161" i="4"/>
  <c r="AX161" i="4"/>
  <c r="AW161" i="4"/>
  <c r="AV161" i="4"/>
  <c r="AQ161" i="4"/>
  <c r="AI161" i="4"/>
  <c r="AE161" i="4" s="1"/>
  <c r="AF161" i="4"/>
  <c r="BP160" i="4"/>
  <c r="BM160" i="4" s="1"/>
  <c r="BN160" i="4"/>
  <c r="BJ160" i="4"/>
  <c r="BG160" i="4" s="1"/>
  <c r="BH160" i="4"/>
  <c r="AX160" i="4"/>
  <c r="AW160" i="4"/>
  <c r="AV160" i="4"/>
  <c r="AQ160" i="4"/>
  <c r="AI160" i="4"/>
  <c r="AE160" i="4" s="1"/>
  <c r="AF160" i="4"/>
  <c r="BP159" i="4"/>
  <c r="BM159" i="4" s="1"/>
  <c r="BN159" i="4"/>
  <c r="BJ159" i="4"/>
  <c r="BG159" i="4" s="1"/>
  <c r="BH159" i="4"/>
  <c r="AX159" i="4"/>
  <c r="AW159" i="4"/>
  <c r="AV159" i="4"/>
  <c r="AQ159" i="4"/>
  <c r="AI159" i="4"/>
  <c r="AE159" i="4" s="1"/>
  <c r="AF159" i="4"/>
  <c r="BP157" i="4"/>
  <c r="BM157" i="4" s="1"/>
  <c r="BN157" i="4"/>
  <c r="BJ157" i="4"/>
  <c r="BG157" i="4" s="1"/>
  <c r="BH157" i="4"/>
  <c r="AX157" i="4"/>
  <c r="AW157" i="4"/>
  <c r="AV157" i="4"/>
  <c r="AQ157" i="4"/>
  <c r="AI157" i="4"/>
  <c r="AE157" i="4" s="1"/>
  <c r="AF157" i="4"/>
  <c r="BP156" i="4"/>
  <c r="BM156" i="4" s="1"/>
  <c r="BN156" i="4"/>
  <c r="BJ156" i="4"/>
  <c r="BG156" i="4" s="1"/>
  <c r="BH156" i="4"/>
  <c r="AX156" i="4"/>
  <c r="AW156" i="4"/>
  <c r="AV156" i="4"/>
  <c r="AQ156" i="4"/>
  <c r="AI156" i="4"/>
  <c r="AE156" i="4" s="1"/>
  <c r="AF156" i="4"/>
  <c r="BP154" i="4"/>
  <c r="BM154" i="4" s="1"/>
  <c r="BN154" i="4"/>
  <c r="BJ154" i="4"/>
  <c r="BG154" i="4" s="1"/>
  <c r="BH154" i="4"/>
  <c r="AX154" i="4"/>
  <c r="AW154" i="4"/>
  <c r="AV154" i="4"/>
  <c r="AQ154" i="4"/>
  <c r="AI154" i="4"/>
  <c r="AE154" i="4" s="1"/>
  <c r="AF154" i="4"/>
  <c r="BP153" i="4"/>
  <c r="BM153" i="4" s="1"/>
  <c r="BN153" i="4"/>
  <c r="BJ153" i="4"/>
  <c r="BG153" i="4" s="1"/>
  <c r="BH153" i="4"/>
  <c r="AX153" i="4"/>
  <c r="AW153" i="4"/>
  <c r="AV153" i="4"/>
  <c r="AQ153" i="4"/>
  <c r="AI153" i="4"/>
  <c r="AE153" i="4" s="1"/>
  <c r="AF153" i="4"/>
  <c r="D151" i="4"/>
  <c r="D150" i="4"/>
  <c r="D149" i="4"/>
  <c r="D148" i="4"/>
  <c r="BP147" i="4"/>
  <c r="BM147" i="4" s="1"/>
  <c r="BN147" i="4"/>
  <c r="BJ147" i="4"/>
  <c r="BG147" i="4" s="1"/>
  <c r="BH147" i="4"/>
  <c r="AX147" i="4"/>
  <c r="AW147" i="4"/>
  <c r="AV147" i="4"/>
  <c r="AQ147" i="4"/>
  <c r="AI147" i="4"/>
  <c r="AE147" i="4" s="1"/>
  <c r="AF147" i="4"/>
  <c r="BP146" i="4"/>
  <c r="BM146" i="4" s="1"/>
  <c r="BN146" i="4"/>
  <c r="BJ146" i="4"/>
  <c r="BG146" i="4" s="1"/>
  <c r="BH146" i="4"/>
  <c r="AX146" i="4"/>
  <c r="AW146" i="4"/>
  <c r="AV146" i="4"/>
  <c r="AQ146" i="4"/>
  <c r="AI146" i="4"/>
  <c r="AE146" i="4" s="1"/>
  <c r="AF146" i="4"/>
  <c r="BP145" i="4"/>
  <c r="BM145" i="4" s="1"/>
  <c r="BN145" i="4"/>
  <c r="BJ145" i="4"/>
  <c r="BG145" i="4" s="1"/>
  <c r="BH145" i="4"/>
  <c r="AX145" i="4"/>
  <c r="AW145" i="4"/>
  <c r="AV145" i="4"/>
  <c r="AQ145" i="4"/>
  <c r="AI145" i="4"/>
  <c r="AF145" i="4"/>
  <c r="AE145" i="4"/>
  <c r="BP144" i="4"/>
  <c r="BM144" i="4" s="1"/>
  <c r="BN144" i="4"/>
  <c r="BJ144" i="4"/>
  <c r="BG144" i="4" s="1"/>
  <c r="BH144" i="4"/>
  <c r="AX144" i="4"/>
  <c r="AW144" i="4"/>
  <c r="AV144" i="4"/>
  <c r="AQ144" i="4"/>
  <c r="AI144" i="4"/>
  <c r="AE144" i="4" s="1"/>
  <c r="AF144" i="4"/>
  <c r="BP143" i="4"/>
  <c r="BM143" i="4" s="1"/>
  <c r="BN143" i="4"/>
  <c r="BJ143" i="4"/>
  <c r="BG143" i="4" s="1"/>
  <c r="BH143" i="4"/>
  <c r="AX143" i="4"/>
  <c r="AW143" i="4"/>
  <c r="AV143" i="4"/>
  <c r="AQ143" i="4"/>
  <c r="AI143" i="4"/>
  <c r="AE143" i="4" s="1"/>
  <c r="AF143" i="4"/>
  <c r="D141" i="4"/>
  <c r="D140" i="4"/>
  <c r="D139" i="4"/>
  <c r="D138" i="4"/>
  <c r="BP137" i="4"/>
  <c r="BM137" i="4" s="1"/>
  <c r="BN137" i="4"/>
  <c r="BJ137" i="4"/>
  <c r="BG137" i="4" s="1"/>
  <c r="BH137" i="4"/>
  <c r="AI137" i="4"/>
  <c r="AF137" i="4"/>
  <c r="AE137" i="4"/>
  <c r="BP136" i="4"/>
  <c r="BM136" i="4" s="1"/>
  <c r="BN136" i="4"/>
  <c r="BJ136" i="4"/>
  <c r="BG136" i="4" s="1"/>
  <c r="BH136" i="4"/>
  <c r="AX136" i="4"/>
  <c r="AW136" i="4"/>
  <c r="AV136" i="4"/>
  <c r="AQ136" i="4"/>
  <c r="AI136" i="4"/>
  <c r="AE136" i="4" s="1"/>
  <c r="AF136" i="4"/>
  <c r="BP135" i="4"/>
  <c r="BM135" i="4" s="1"/>
  <c r="BN135" i="4"/>
  <c r="BJ135" i="4"/>
  <c r="BG135" i="4" s="1"/>
  <c r="BH135" i="4"/>
  <c r="AI135" i="4"/>
  <c r="AE135" i="4" s="1"/>
  <c r="AF135" i="4"/>
  <c r="BP134" i="4"/>
  <c r="BM134" i="4" s="1"/>
  <c r="BN134" i="4"/>
  <c r="BJ134" i="4"/>
  <c r="BG134" i="4" s="1"/>
  <c r="BH134" i="4"/>
  <c r="AX134" i="4"/>
  <c r="AW134" i="4"/>
  <c r="AV134" i="4"/>
  <c r="AQ134" i="4"/>
  <c r="AI134" i="4"/>
  <c r="AE134" i="4" s="1"/>
  <c r="AF134" i="4"/>
  <c r="BP133" i="4"/>
  <c r="BM133" i="4" s="1"/>
  <c r="BN133" i="4"/>
  <c r="BJ133" i="4"/>
  <c r="BG133" i="4" s="1"/>
  <c r="BH133" i="4"/>
  <c r="AX133" i="4"/>
  <c r="AW133" i="4"/>
  <c r="AV133" i="4"/>
  <c r="AQ133" i="4"/>
  <c r="AI133" i="4"/>
  <c r="AE133" i="4" s="1"/>
  <c r="AF133" i="4"/>
  <c r="BP132" i="4"/>
  <c r="BM132" i="4" s="1"/>
  <c r="BN132" i="4"/>
  <c r="BJ132" i="4"/>
  <c r="BG132" i="4" s="1"/>
  <c r="BH132" i="4"/>
  <c r="AX132" i="4"/>
  <c r="AW132" i="4"/>
  <c r="AV132" i="4"/>
  <c r="AQ132" i="4"/>
  <c r="AI132" i="4"/>
  <c r="AE132" i="4" s="1"/>
  <c r="AF132" i="4"/>
  <c r="BP131" i="4"/>
  <c r="BN131" i="4"/>
  <c r="BM131" i="4"/>
  <c r="BJ131" i="4"/>
  <c r="BG131" i="4" s="1"/>
  <c r="BH131" i="4"/>
  <c r="AX131" i="4"/>
  <c r="AW131" i="4"/>
  <c r="AV131" i="4"/>
  <c r="AQ131" i="4"/>
  <c r="AI131" i="4"/>
  <c r="AE131" i="4" s="1"/>
  <c r="AF131" i="4"/>
  <c r="BX128" i="4"/>
  <c r="AJ127" i="4"/>
  <c r="AE127" i="4"/>
  <c r="AJ126" i="4"/>
  <c r="AE126" i="4"/>
  <c r="BJ124" i="4"/>
  <c r="BG124" i="4" s="1"/>
  <c r="BH124" i="4"/>
  <c r="BJ123" i="4"/>
  <c r="BG123" i="4" s="1"/>
  <c r="BH123" i="4"/>
  <c r="BJ122" i="4"/>
  <c r="BG122" i="4" s="1"/>
  <c r="BH122" i="4"/>
  <c r="BJ121" i="4"/>
  <c r="BG121" i="4" s="1"/>
  <c r="BH121" i="4"/>
  <c r="BJ118" i="4"/>
  <c r="BG118" i="4" s="1"/>
  <c r="BH118" i="4"/>
  <c r="BJ115" i="4"/>
  <c r="BG115" i="4" s="1"/>
  <c r="BH115" i="4"/>
  <c r="AJ115" i="4"/>
  <c r="AE115" i="4" s="1"/>
  <c r="AF115" i="4"/>
  <c r="CW114" i="4"/>
  <c r="BJ114" i="4"/>
  <c r="BG114" i="4" s="1"/>
  <c r="BH114" i="4"/>
  <c r="AJ114" i="4"/>
  <c r="AE114" i="4" s="1"/>
  <c r="AF114" i="4"/>
  <c r="CW113" i="4"/>
  <c r="BJ113" i="4"/>
  <c r="BG113" i="4" s="1"/>
  <c r="BH113" i="4"/>
  <c r="AJ113" i="4"/>
  <c r="AE113" i="4" s="1"/>
  <c r="AF113" i="4"/>
  <c r="BG111" i="4"/>
  <c r="AI111" i="4"/>
  <c r="BG110" i="4"/>
  <c r="AI110" i="4"/>
  <c r="BG109" i="4"/>
  <c r="AI109" i="4"/>
  <c r="BG108" i="4"/>
  <c r="AI108" i="4"/>
  <c r="BG107" i="4"/>
  <c r="AI107" i="4"/>
  <c r="G106" i="4"/>
  <c r="F106" i="4"/>
  <c r="D106" i="4"/>
  <c r="BG105" i="4"/>
  <c r="AF105" i="4"/>
  <c r="G104" i="4"/>
  <c r="F104" i="4"/>
  <c r="D104" i="4"/>
  <c r="BP103" i="4"/>
  <c r="BM103" i="4" s="1"/>
  <c r="BN103" i="4"/>
  <c r="BJ103" i="4"/>
  <c r="BG103" i="4" s="1"/>
  <c r="BH103" i="4"/>
  <c r="AT103" i="4"/>
  <c r="AS103" i="4"/>
  <c r="AQ103" i="4"/>
  <c r="AI103" i="4"/>
  <c r="AH103" i="4"/>
  <c r="AF103" i="4"/>
  <c r="X103" i="4"/>
  <c r="U103" i="4"/>
  <c r="K103" i="4"/>
  <c r="C103" i="4"/>
  <c r="BP102" i="4"/>
  <c r="BM102" i="4" s="1"/>
  <c r="BN102" i="4"/>
  <c r="BJ102" i="4"/>
  <c r="BG102" i="4" s="1"/>
  <c r="BH102" i="4"/>
  <c r="AT102" i="4"/>
  <c r="AS102" i="4"/>
  <c r="AQ102" i="4"/>
  <c r="AI102" i="4"/>
  <c r="AE102" i="4" s="1"/>
  <c r="AF102" i="4"/>
  <c r="X102" i="4"/>
  <c r="U102" i="4"/>
  <c r="K102" i="4"/>
  <c r="BP100" i="4"/>
  <c r="BM100" i="4" s="1"/>
  <c r="BN100" i="4"/>
  <c r="BJ100" i="4"/>
  <c r="BG100" i="4" s="1"/>
  <c r="BH100" i="4"/>
  <c r="AT100" i="4"/>
  <c r="AS100" i="4"/>
  <c r="AQ100" i="4"/>
  <c r="AI100" i="4"/>
  <c r="AH100" i="4"/>
  <c r="AF100" i="4"/>
  <c r="X100" i="4"/>
  <c r="U100" i="4"/>
  <c r="K100" i="4"/>
  <c r="C100" i="4"/>
  <c r="BP99" i="4"/>
  <c r="BM99" i="4" s="1"/>
  <c r="BN99" i="4"/>
  <c r="BJ99" i="4"/>
  <c r="BG99" i="4" s="1"/>
  <c r="BH99" i="4"/>
  <c r="AT99" i="4"/>
  <c r="AS99" i="4"/>
  <c r="AQ99" i="4"/>
  <c r="AI99" i="4"/>
  <c r="AE99" i="4" s="1"/>
  <c r="AF99" i="4"/>
  <c r="X99" i="4"/>
  <c r="U99" i="4"/>
  <c r="K99" i="4"/>
  <c r="BP97" i="4"/>
  <c r="BM97" i="4" s="1"/>
  <c r="BN97" i="4"/>
  <c r="BJ97" i="4"/>
  <c r="BG97" i="4" s="1"/>
  <c r="BH97" i="4"/>
  <c r="AT97" i="4"/>
  <c r="AS97" i="4"/>
  <c r="AQ97" i="4"/>
  <c r="AI97" i="4"/>
  <c r="AH97" i="4"/>
  <c r="AF97" i="4"/>
  <c r="X97" i="4"/>
  <c r="U97" i="4"/>
  <c r="K97" i="4"/>
  <c r="C97" i="4"/>
  <c r="BP96" i="4"/>
  <c r="BM96" i="4" s="1"/>
  <c r="BN96" i="4"/>
  <c r="BJ96" i="4"/>
  <c r="BG96" i="4" s="1"/>
  <c r="BH96" i="4"/>
  <c r="AT96" i="4"/>
  <c r="AS96" i="4"/>
  <c r="AQ96" i="4"/>
  <c r="AI96" i="4"/>
  <c r="AE96" i="4" s="1"/>
  <c r="AF96" i="4"/>
  <c r="X96" i="4"/>
  <c r="U96" i="4"/>
  <c r="K96" i="4"/>
  <c r="BP94" i="4"/>
  <c r="BM94" i="4" s="1"/>
  <c r="BN94" i="4"/>
  <c r="BJ94" i="4"/>
  <c r="BG94" i="4" s="1"/>
  <c r="BH94" i="4"/>
  <c r="AT94" i="4"/>
  <c r="AS94" i="4"/>
  <c r="AQ94" i="4"/>
  <c r="AI94" i="4"/>
  <c r="AH94" i="4"/>
  <c r="AF94" i="4"/>
  <c r="X94" i="4"/>
  <c r="U94" i="4"/>
  <c r="K94" i="4"/>
  <c r="C94" i="4"/>
  <c r="BP93" i="4"/>
  <c r="BM93" i="4" s="1"/>
  <c r="BN93" i="4"/>
  <c r="BJ93" i="4"/>
  <c r="BG93" i="4" s="1"/>
  <c r="BH93" i="4"/>
  <c r="AT93" i="4"/>
  <c r="AS93" i="4"/>
  <c r="AQ93" i="4"/>
  <c r="AI93" i="4"/>
  <c r="AE93" i="4" s="1"/>
  <c r="AF93" i="4"/>
  <c r="X93" i="4"/>
  <c r="U93" i="4"/>
  <c r="K93" i="4"/>
  <c r="BP91" i="4"/>
  <c r="BM91" i="4" s="1"/>
  <c r="BN91" i="4"/>
  <c r="BJ91" i="4"/>
  <c r="BG91" i="4" s="1"/>
  <c r="BH91" i="4"/>
  <c r="AT91" i="4"/>
  <c r="AS91" i="4"/>
  <c r="AQ91" i="4"/>
  <c r="AI91" i="4"/>
  <c r="AH91" i="4"/>
  <c r="AF91" i="4"/>
  <c r="X91" i="4"/>
  <c r="U91" i="4"/>
  <c r="K91" i="4"/>
  <c r="C91" i="4"/>
  <c r="BP90" i="4"/>
  <c r="BM90" i="4" s="1"/>
  <c r="BN90" i="4"/>
  <c r="BJ90" i="4"/>
  <c r="BG90" i="4" s="1"/>
  <c r="BH90" i="4"/>
  <c r="AT90" i="4"/>
  <c r="AS90" i="4"/>
  <c r="AQ90" i="4"/>
  <c r="AI90" i="4"/>
  <c r="AE90" i="4" s="1"/>
  <c r="AF90" i="4"/>
  <c r="X90" i="4"/>
  <c r="U90" i="4"/>
  <c r="K90" i="4"/>
  <c r="BP88" i="4"/>
  <c r="BM88" i="4" s="1"/>
  <c r="BN88" i="4"/>
  <c r="BJ88" i="4"/>
  <c r="BG88" i="4" s="1"/>
  <c r="BH88" i="4"/>
  <c r="AT88" i="4"/>
  <c r="AS88" i="4"/>
  <c r="AQ88" i="4"/>
  <c r="AI88" i="4"/>
  <c r="AH88" i="4"/>
  <c r="AF88" i="4"/>
  <c r="X88" i="4"/>
  <c r="U88" i="4"/>
  <c r="K88" i="4"/>
  <c r="C88" i="4"/>
  <c r="BP87" i="4"/>
  <c r="BM87" i="4" s="1"/>
  <c r="BN87" i="4"/>
  <c r="BJ87" i="4"/>
  <c r="BG87" i="4" s="1"/>
  <c r="BH87" i="4"/>
  <c r="AT87" i="4"/>
  <c r="AS87" i="4"/>
  <c r="AQ87" i="4"/>
  <c r="AI87" i="4"/>
  <c r="AH87" i="4"/>
  <c r="AF87" i="4"/>
  <c r="X87" i="4"/>
  <c r="U87" i="4"/>
  <c r="K87" i="4"/>
  <c r="C87" i="4"/>
  <c r="BP86" i="4"/>
  <c r="BM86" i="4" s="1"/>
  <c r="BN86" i="4"/>
  <c r="BJ86" i="4"/>
  <c r="BG86" i="4" s="1"/>
  <c r="BH86" i="4"/>
  <c r="AT86" i="4"/>
  <c r="AS86" i="4"/>
  <c r="AQ86" i="4"/>
  <c r="AI86" i="4"/>
  <c r="AE86" i="4" s="1"/>
  <c r="AF86" i="4"/>
  <c r="X86" i="4"/>
  <c r="U86" i="4"/>
  <c r="K86" i="4"/>
  <c r="C86" i="4"/>
  <c r="BP85" i="4"/>
  <c r="BM85" i="4" s="1"/>
  <c r="BN85" i="4"/>
  <c r="BJ85" i="4"/>
  <c r="BG85" i="4" s="1"/>
  <c r="BH85" i="4"/>
  <c r="AT85" i="4"/>
  <c r="AS85" i="4"/>
  <c r="AQ85" i="4"/>
  <c r="AI85" i="4"/>
  <c r="AE85" i="4" s="1"/>
  <c r="AF85" i="4"/>
  <c r="X85" i="4"/>
  <c r="U85" i="4"/>
  <c r="K85" i="4"/>
  <c r="BP83" i="4"/>
  <c r="BM83" i="4" s="1"/>
  <c r="BN83" i="4"/>
  <c r="BJ83" i="4"/>
  <c r="BG83" i="4" s="1"/>
  <c r="BH83" i="4"/>
  <c r="AT83" i="4"/>
  <c r="AS83" i="4"/>
  <c r="AQ83" i="4"/>
  <c r="AI83" i="4"/>
  <c r="AH83" i="4"/>
  <c r="AF83" i="4"/>
  <c r="X83" i="4"/>
  <c r="U83" i="4"/>
  <c r="K83" i="4"/>
  <c r="C83" i="4"/>
  <c r="BP82" i="4"/>
  <c r="BM82" i="4" s="1"/>
  <c r="BN82" i="4"/>
  <c r="BJ82" i="4"/>
  <c r="BG82" i="4" s="1"/>
  <c r="BH82" i="4"/>
  <c r="AT82" i="4"/>
  <c r="AS82" i="4"/>
  <c r="AQ82" i="4"/>
  <c r="AI82" i="4"/>
  <c r="AH82" i="4"/>
  <c r="AF82" i="4"/>
  <c r="X82" i="4"/>
  <c r="U82" i="4"/>
  <c r="K82" i="4"/>
  <c r="C82" i="4"/>
  <c r="BP81" i="4"/>
  <c r="BM81" i="4" s="1"/>
  <c r="BN81" i="4"/>
  <c r="BJ81" i="4"/>
  <c r="BG81" i="4" s="1"/>
  <c r="BH81" i="4"/>
  <c r="AT81" i="4"/>
  <c r="AS81" i="4"/>
  <c r="AQ81" i="4"/>
  <c r="AI81" i="4"/>
  <c r="AE81" i="4" s="1"/>
  <c r="AF81" i="4"/>
  <c r="X81" i="4"/>
  <c r="U81" i="4"/>
  <c r="K81" i="4"/>
  <c r="C81" i="4"/>
  <c r="BP80" i="4"/>
  <c r="BM80" i="4" s="1"/>
  <c r="BN80" i="4"/>
  <c r="BJ80" i="4"/>
  <c r="BG80" i="4" s="1"/>
  <c r="BH80" i="4"/>
  <c r="AT80" i="4"/>
  <c r="AS80" i="4"/>
  <c r="AQ80" i="4"/>
  <c r="AI80" i="4"/>
  <c r="AE80" i="4" s="1"/>
  <c r="AF80" i="4"/>
  <c r="X80" i="4"/>
  <c r="U80" i="4"/>
  <c r="K80" i="4"/>
  <c r="BP78" i="4"/>
  <c r="BM78" i="4" s="1"/>
  <c r="BN78" i="4"/>
  <c r="BJ78" i="4"/>
  <c r="BG78" i="4" s="1"/>
  <c r="BH78" i="4"/>
  <c r="AT78" i="4"/>
  <c r="AS78" i="4"/>
  <c r="AQ78" i="4"/>
  <c r="AI78" i="4"/>
  <c r="AH78" i="4"/>
  <c r="AF78" i="4"/>
  <c r="X78" i="4"/>
  <c r="U78" i="4"/>
  <c r="K78" i="4"/>
  <c r="C78" i="4"/>
  <c r="BP77" i="4"/>
  <c r="BM77" i="4" s="1"/>
  <c r="BN77" i="4"/>
  <c r="BJ77" i="4"/>
  <c r="BG77" i="4" s="1"/>
  <c r="BH77" i="4"/>
  <c r="AT77" i="4"/>
  <c r="AS77" i="4"/>
  <c r="AQ77" i="4"/>
  <c r="AI77" i="4"/>
  <c r="AH77" i="4"/>
  <c r="AF77" i="4"/>
  <c r="X77" i="4"/>
  <c r="U77" i="4"/>
  <c r="K77" i="4"/>
  <c r="C77" i="4"/>
  <c r="BP76" i="4"/>
  <c r="BM76" i="4" s="1"/>
  <c r="BN76" i="4"/>
  <c r="BJ76" i="4"/>
  <c r="BG76" i="4" s="1"/>
  <c r="BH76" i="4"/>
  <c r="AT76" i="4"/>
  <c r="AS76" i="4"/>
  <c r="AQ76" i="4"/>
  <c r="AI76" i="4"/>
  <c r="AH76" i="4"/>
  <c r="AF76" i="4"/>
  <c r="X76" i="4"/>
  <c r="U76" i="4"/>
  <c r="K76" i="4"/>
  <c r="C76" i="4"/>
  <c r="BP75" i="4"/>
  <c r="BM75" i="4" s="1"/>
  <c r="BN75" i="4"/>
  <c r="BJ75" i="4"/>
  <c r="BG75" i="4" s="1"/>
  <c r="BH75" i="4"/>
  <c r="AT75" i="4"/>
  <c r="AS75" i="4"/>
  <c r="AQ75" i="4"/>
  <c r="AI75" i="4"/>
  <c r="AE75" i="4" s="1"/>
  <c r="AF75" i="4"/>
  <c r="X75" i="4"/>
  <c r="U75" i="4"/>
  <c r="K75" i="4"/>
  <c r="C75" i="4"/>
  <c r="BP74" i="4"/>
  <c r="BM74" i="4" s="1"/>
  <c r="BN74" i="4"/>
  <c r="BJ74" i="4"/>
  <c r="BG74" i="4" s="1"/>
  <c r="BH74" i="4"/>
  <c r="AT74" i="4"/>
  <c r="AS74" i="4"/>
  <c r="AQ74" i="4"/>
  <c r="AI74" i="4"/>
  <c r="AE74" i="4" s="1"/>
  <c r="AF74" i="4"/>
  <c r="X74" i="4"/>
  <c r="U74" i="4"/>
  <c r="K74" i="4"/>
  <c r="C74" i="4"/>
  <c r="BP73" i="4"/>
  <c r="BM73" i="4" s="1"/>
  <c r="BN73" i="4"/>
  <c r="BJ73" i="4"/>
  <c r="BG73" i="4" s="1"/>
  <c r="BH73" i="4"/>
  <c r="AT73" i="4"/>
  <c r="AS73" i="4"/>
  <c r="AQ73" i="4"/>
  <c r="AI73" i="4"/>
  <c r="AE73" i="4" s="1"/>
  <c r="AF73" i="4"/>
  <c r="X73" i="4"/>
  <c r="U73" i="4"/>
  <c r="K73" i="4"/>
  <c r="BP71" i="4"/>
  <c r="BM71" i="4" s="1"/>
  <c r="BN71" i="4"/>
  <c r="BJ71" i="4"/>
  <c r="BG71" i="4" s="1"/>
  <c r="BH71" i="4"/>
  <c r="AT71" i="4"/>
  <c r="AS71" i="4"/>
  <c r="AQ71" i="4"/>
  <c r="AI71" i="4"/>
  <c r="AH71" i="4"/>
  <c r="AF71" i="4"/>
  <c r="X71" i="4"/>
  <c r="U71" i="4"/>
  <c r="K71" i="4"/>
  <c r="C71" i="4"/>
  <c r="BP70" i="4"/>
  <c r="BM70" i="4" s="1"/>
  <c r="BN70" i="4"/>
  <c r="BJ70" i="4"/>
  <c r="BG70" i="4" s="1"/>
  <c r="BH70" i="4"/>
  <c r="AT70" i="4"/>
  <c r="AS70" i="4"/>
  <c r="AQ70" i="4"/>
  <c r="AI70" i="4"/>
  <c r="AH70" i="4"/>
  <c r="AF70" i="4"/>
  <c r="X70" i="4"/>
  <c r="U70" i="4"/>
  <c r="K70" i="4"/>
  <c r="C70" i="4"/>
  <c r="BP69" i="4"/>
  <c r="BM69" i="4" s="1"/>
  <c r="BN69" i="4"/>
  <c r="BJ69" i="4"/>
  <c r="BG69" i="4" s="1"/>
  <c r="BH69" i="4"/>
  <c r="AT69" i="4"/>
  <c r="AS69" i="4"/>
  <c r="AQ69" i="4"/>
  <c r="AI69" i="4"/>
  <c r="AH69" i="4"/>
  <c r="AF69" i="4"/>
  <c r="X69" i="4"/>
  <c r="U69" i="4"/>
  <c r="K69" i="4"/>
  <c r="C69" i="4"/>
  <c r="BP68" i="4"/>
  <c r="BM68" i="4" s="1"/>
  <c r="BN68" i="4"/>
  <c r="BJ68" i="4"/>
  <c r="BG68" i="4" s="1"/>
  <c r="BH68" i="4"/>
  <c r="AT68" i="4"/>
  <c r="AS68" i="4"/>
  <c r="AQ68" i="4"/>
  <c r="AI68" i="4"/>
  <c r="AE68" i="4" s="1"/>
  <c r="AF68" i="4"/>
  <c r="X68" i="4"/>
  <c r="U68" i="4"/>
  <c r="K68" i="4"/>
  <c r="C68" i="4"/>
  <c r="BP67" i="4"/>
  <c r="BM67" i="4" s="1"/>
  <c r="BN67" i="4"/>
  <c r="BJ67" i="4"/>
  <c r="BG67" i="4" s="1"/>
  <c r="BH67" i="4"/>
  <c r="AT67" i="4"/>
  <c r="AS67" i="4"/>
  <c r="AQ67" i="4"/>
  <c r="AI67" i="4"/>
  <c r="AE67" i="4" s="1"/>
  <c r="AF67" i="4"/>
  <c r="X67" i="4"/>
  <c r="U67" i="4"/>
  <c r="K67" i="4"/>
  <c r="C67" i="4"/>
  <c r="BP66" i="4"/>
  <c r="BM66" i="4" s="1"/>
  <c r="BN66" i="4"/>
  <c r="BJ66" i="4"/>
  <c r="BG66" i="4" s="1"/>
  <c r="BH66" i="4"/>
  <c r="AT66" i="4"/>
  <c r="AS66" i="4"/>
  <c r="AQ66" i="4"/>
  <c r="AI66" i="4"/>
  <c r="AE66" i="4" s="1"/>
  <c r="AF66" i="4"/>
  <c r="X66" i="4"/>
  <c r="U66" i="4"/>
  <c r="K66" i="4"/>
  <c r="BP64" i="4"/>
  <c r="BM64" i="4" s="1"/>
  <c r="BN64" i="4"/>
  <c r="BJ64" i="4"/>
  <c r="BG64" i="4" s="1"/>
  <c r="BH64" i="4"/>
  <c r="AT64" i="4"/>
  <c r="AS64" i="4"/>
  <c r="AQ64" i="4"/>
  <c r="AI64" i="4"/>
  <c r="AH64" i="4"/>
  <c r="AF64" i="4"/>
  <c r="X64" i="4"/>
  <c r="U64" i="4"/>
  <c r="K64" i="4"/>
  <c r="C64" i="4"/>
  <c r="BP63" i="4"/>
  <c r="BM63" i="4" s="1"/>
  <c r="BN63" i="4"/>
  <c r="BJ63" i="4"/>
  <c r="BG63" i="4" s="1"/>
  <c r="BH63" i="4"/>
  <c r="AT63" i="4"/>
  <c r="AS63" i="4"/>
  <c r="AQ63" i="4"/>
  <c r="AI63" i="4"/>
  <c r="AH63" i="4"/>
  <c r="AF63" i="4"/>
  <c r="X63" i="4"/>
  <c r="U63" i="4"/>
  <c r="K63" i="4"/>
  <c r="C63" i="4"/>
  <c r="BP62" i="4"/>
  <c r="BM62" i="4" s="1"/>
  <c r="BN62" i="4"/>
  <c r="BJ62" i="4"/>
  <c r="BG62" i="4" s="1"/>
  <c r="BH62" i="4"/>
  <c r="AT62" i="4"/>
  <c r="AS62" i="4"/>
  <c r="AQ62" i="4"/>
  <c r="AI62" i="4"/>
  <c r="AH62" i="4"/>
  <c r="AF62" i="4"/>
  <c r="X62" i="4"/>
  <c r="U62" i="4"/>
  <c r="K62" i="4"/>
  <c r="C62" i="4"/>
  <c r="BP61" i="4"/>
  <c r="BM61" i="4" s="1"/>
  <c r="BN61" i="4"/>
  <c r="BJ61" i="4"/>
  <c r="BG61" i="4" s="1"/>
  <c r="BH61" i="4"/>
  <c r="AT61" i="4"/>
  <c r="AS61" i="4"/>
  <c r="AQ61" i="4"/>
  <c r="AI61" i="4"/>
  <c r="AE61" i="4" s="1"/>
  <c r="AF61" i="4"/>
  <c r="X61" i="4"/>
  <c r="U61" i="4"/>
  <c r="K61" i="4"/>
  <c r="C61" i="4"/>
  <c r="BP60" i="4"/>
  <c r="BN60" i="4"/>
  <c r="BM60" i="4"/>
  <c r="BJ60" i="4"/>
  <c r="BG60" i="4" s="1"/>
  <c r="BH60" i="4"/>
  <c r="AT60" i="4"/>
  <c r="AS60" i="4"/>
  <c r="AQ60" i="4"/>
  <c r="AI60" i="4"/>
  <c r="AF60" i="4"/>
  <c r="AE60" i="4"/>
  <c r="X60" i="4"/>
  <c r="U60" i="4"/>
  <c r="K60" i="4"/>
  <c r="C60" i="4"/>
  <c r="BP59" i="4"/>
  <c r="BM59" i="4" s="1"/>
  <c r="BN59" i="4"/>
  <c r="BJ59" i="4"/>
  <c r="BG59" i="4" s="1"/>
  <c r="BH59" i="4"/>
  <c r="AT59" i="4"/>
  <c r="AS59" i="4"/>
  <c r="AQ59" i="4"/>
  <c r="AI59" i="4"/>
  <c r="AE59" i="4" s="1"/>
  <c r="AF59" i="4"/>
  <c r="X59" i="4"/>
  <c r="U59" i="4"/>
  <c r="K59" i="4"/>
  <c r="BP57" i="4"/>
  <c r="BM57" i="4" s="1"/>
  <c r="BN57" i="4"/>
  <c r="BJ57" i="4"/>
  <c r="BG57" i="4" s="1"/>
  <c r="BH57" i="4"/>
  <c r="AT57" i="4"/>
  <c r="AS57" i="4"/>
  <c r="AQ57" i="4"/>
  <c r="AI57" i="4"/>
  <c r="AH57" i="4"/>
  <c r="AF57" i="4"/>
  <c r="X57" i="4"/>
  <c r="U57" i="4"/>
  <c r="K57" i="4"/>
  <c r="C57" i="4"/>
  <c r="BP56" i="4"/>
  <c r="BM56" i="4" s="1"/>
  <c r="BN56" i="4"/>
  <c r="BJ56" i="4"/>
  <c r="BG56" i="4" s="1"/>
  <c r="BH56" i="4"/>
  <c r="AT56" i="4"/>
  <c r="AS56" i="4"/>
  <c r="AQ56" i="4"/>
  <c r="AI56" i="4"/>
  <c r="AH56" i="4"/>
  <c r="AF56" i="4"/>
  <c r="X56" i="4"/>
  <c r="U56" i="4"/>
  <c r="K56" i="4"/>
  <c r="C56" i="4"/>
  <c r="BP55" i="4"/>
  <c r="BM55" i="4" s="1"/>
  <c r="BN55" i="4"/>
  <c r="BJ55" i="4"/>
  <c r="BG55" i="4" s="1"/>
  <c r="BH55" i="4"/>
  <c r="AT55" i="4"/>
  <c r="AS55" i="4"/>
  <c r="AQ55" i="4"/>
  <c r="AI55" i="4"/>
  <c r="AH55" i="4"/>
  <c r="AF55" i="4"/>
  <c r="X55" i="4"/>
  <c r="U55" i="4"/>
  <c r="K55" i="4"/>
  <c r="C55" i="4"/>
  <c r="BP54" i="4"/>
  <c r="BM54" i="4" s="1"/>
  <c r="BN54" i="4"/>
  <c r="BJ54" i="4"/>
  <c r="BG54" i="4" s="1"/>
  <c r="BH54" i="4"/>
  <c r="AT54" i="4"/>
  <c r="AS54" i="4"/>
  <c r="AQ54" i="4"/>
  <c r="AI54" i="4"/>
  <c r="AE54" i="4" s="1"/>
  <c r="AF54" i="4"/>
  <c r="X54" i="4"/>
  <c r="U54" i="4"/>
  <c r="K54" i="4"/>
  <c r="C54" i="4"/>
  <c r="BP53" i="4"/>
  <c r="BM53" i="4" s="1"/>
  <c r="BN53" i="4"/>
  <c r="BJ53" i="4"/>
  <c r="BG53" i="4" s="1"/>
  <c r="BH53" i="4"/>
  <c r="AT53" i="4"/>
  <c r="AS53" i="4"/>
  <c r="AQ53" i="4"/>
  <c r="AI53" i="4"/>
  <c r="AE53" i="4" s="1"/>
  <c r="AF53" i="4"/>
  <c r="X53" i="4"/>
  <c r="U53" i="4"/>
  <c r="K53" i="4"/>
  <c r="C53" i="4"/>
  <c r="BP52" i="4"/>
  <c r="BM52" i="4" s="1"/>
  <c r="BN52" i="4"/>
  <c r="BJ52" i="4"/>
  <c r="BG52" i="4" s="1"/>
  <c r="BH52" i="4"/>
  <c r="AT52" i="4"/>
  <c r="AS52" i="4"/>
  <c r="AQ52" i="4"/>
  <c r="AI52" i="4"/>
  <c r="AE52" i="4" s="1"/>
  <c r="AF52" i="4"/>
  <c r="X52" i="4"/>
  <c r="U52" i="4"/>
  <c r="K52" i="4"/>
  <c r="BP50" i="4"/>
  <c r="BM50" i="4" s="1"/>
  <c r="BN50" i="4"/>
  <c r="BJ50" i="4"/>
  <c r="BG50" i="4" s="1"/>
  <c r="BH50" i="4"/>
  <c r="AT50" i="4"/>
  <c r="AS50" i="4"/>
  <c r="AQ50" i="4"/>
  <c r="AI50" i="4"/>
  <c r="AH50" i="4"/>
  <c r="AF50" i="4"/>
  <c r="X50" i="4"/>
  <c r="U50" i="4"/>
  <c r="K50" i="4"/>
  <c r="C50" i="4"/>
  <c r="BP49" i="4"/>
  <c r="BM49" i="4" s="1"/>
  <c r="BN49" i="4"/>
  <c r="BJ49" i="4"/>
  <c r="BG49" i="4" s="1"/>
  <c r="BH49" i="4"/>
  <c r="AT49" i="4"/>
  <c r="AS49" i="4"/>
  <c r="AQ49" i="4"/>
  <c r="AI49" i="4"/>
  <c r="AH49" i="4"/>
  <c r="AE49" i="4" s="1"/>
  <c r="AF49" i="4"/>
  <c r="X49" i="4"/>
  <c r="U49" i="4"/>
  <c r="K49" i="4"/>
  <c r="C49" i="4"/>
  <c r="BP48" i="4"/>
  <c r="BM48" i="4" s="1"/>
  <c r="BN48" i="4"/>
  <c r="BJ48" i="4"/>
  <c r="BG48" i="4" s="1"/>
  <c r="BH48" i="4"/>
  <c r="AT48" i="4"/>
  <c r="AS48" i="4"/>
  <c r="AQ48" i="4"/>
  <c r="AI48" i="4"/>
  <c r="AH48" i="4"/>
  <c r="AF48" i="4"/>
  <c r="X48" i="4"/>
  <c r="U48" i="4"/>
  <c r="K48" i="4"/>
  <c r="C48" i="4"/>
  <c r="BP47" i="4"/>
  <c r="BM47" i="4" s="1"/>
  <c r="BN47" i="4"/>
  <c r="BJ47" i="4"/>
  <c r="BG47" i="4" s="1"/>
  <c r="BH47" i="4"/>
  <c r="AT47" i="4"/>
  <c r="AS47" i="4"/>
  <c r="AQ47" i="4"/>
  <c r="AI47" i="4"/>
  <c r="AE47" i="4" s="1"/>
  <c r="AF47" i="4"/>
  <c r="X47" i="4"/>
  <c r="U47" i="4"/>
  <c r="K47" i="4"/>
  <c r="C47" i="4"/>
  <c r="BP46" i="4"/>
  <c r="BM46" i="4" s="1"/>
  <c r="BN46" i="4"/>
  <c r="BJ46" i="4"/>
  <c r="BG46" i="4" s="1"/>
  <c r="BH46" i="4"/>
  <c r="AT46" i="4"/>
  <c r="AS46" i="4"/>
  <c r="AQ46" i="4"/>
  <c r="AI46" i="4"/>
  <c r="AE46" i="4" s="1"/>
  <c r="AF46" i="4"/>
  <c r="X46" i="4"/>
  <c r="U46" i="4"/>
  <c r="K46" i="4"/>
  <c r="C46" i="4"/>
  <c r="BP45" i="4"/>
  <c r="BM45" i="4" s="1"/>
  <c r="BN45" i="4"/>
  <c r="BJ45" i="4"/>
  <c r="BG45" i="4" s="1"/>
  <c r="BH45" i="4"/>
  <c r="AT45" i="4"/>
  <c r="AS45" i="4"/>
  <c r="AQ45" i="4"/>
  <c r="AI45" i="4"/>
  <c r="AE45" i="4" s="1"/>
  <c r="AF45" i="4"/>
  <c r="X45" i="4"/>
  <c r="U45" i="4"/>
  <c r="K45" i="4"/>
  <c r="BP43" i="4"/>
  <c r="BM43" i="4" s="1"/>
  <c r="BN43" i="4"/>
  <c r="BJ43" i="4"/>
  <c r="BG43" i="4" s="1"/>
  <c r="BH43" i="4"/>
  <c r="AT43" i="4"/>
  <c r="AS43" i="4"/>
  <c r="AQ43" i="4"/>
  <c r="AI43" i="4"/>
  <c r="AH43" i="4"/>
  <c r="AF43" i="4"/>
  <c r="X43" i="4"/>
  <c r="U43" i="4"/>
  <c r="K43" i="4"/>
  <c r="C43" i="4"/>
  <c r="BP42" i="4"/>
  <c r="BM42" i="4" s="1"/>
  <c r="BN42" i="4"/>
  <c r="BJ42" i="4"/>
  <c r="BG42" i="4" s="1"/>
  <c r="BH42" i="4"/>
  <c r="AT42" i="4"/>
  <c r="AS42" i="4"/>
  <c r="AQ42" i="4"/>
  <c r="AI42" i="4"/>
  <c r="AH42" i="4"/>
  <c r="AF42" i="4"/>
  <c r="X42" i="4"/>
  <c r="U42" i="4"/>
  <c r="K42" i="4"/>
  <c r="C42" i="4"/>
  <c r="BP41" i="4"/>
  <c r="BM41" i="4" s="1"/>
  <c r="BN41" i="4"/>
  <c r="BJ41" i="4"/>
  <c r="BG41" i="4" s="1"/>
  <c r="BH41" i="4"/>
  <c r="AT41" i="4"/>
  <c r="AS41" i="4"/>
  <c r="AQ41" i="4"/>
  <c r="AI41" i="4"/>
  <c r="AE41" i="4" s="1"/>
  <c r="AF41" i="4"/>
  <c r="X41" i="4"/>
  <c r="U41" i="4"/>
  <c r="K41" i="4"/>
  <c r="C41" i="4"/>
  <c r="BP40" i="4"/>
  <c r="BM40" i="4" s="1"/>
  <c r="BN40" i="4"/>
  <c r="BJ40" i="4"/>
  <c r="BG40" i="4" s="1"/>
  <c r="BH40" i="4"/>
  <c r="AT40" i="4"/>
  <c r="AS40" i="4"/>
  <c r="AQ40" i="4"/>
  <c r="AI40" i="4"/>
  <c r="AE40" i="4" s="1"/>
  <c r="AF40" i="4"/>
  <c r="X40" i="4"/>
  <c r="U40" i="4"/>
  <c r="K40" i="4"/>
  <c r="BJ38" i="4"/>
  <c r="BG38" i="4" s="1"/>
  <c r="BH38" i="4"/>
  <c r="AT38" i="4"/>
  <c r="AS38" i="4"/>
  <c r="AQ38" i="4"/>
  <c r="AF38" i="4"/>
  <c r="X38" i="4"/>
  <c r="U38" i="4"/>
  <c r="BJ36" i="4"/>
  <c r="BG36" i="4" s="1"/>
  <c r="BH36" i="4"/>
  <c r="AF36" i="4"/>
  <c r="BJ35" i="4"/>
  <c r="BG35" i="4" s="1"/>
  <c r="BH35" i="4"/>
  <c r="AF35" i="4"/>
  <c r="BJ34" i="4"/>
  <c r="BG34" i="4" s="1"/>
  <c r="BH34" i="4"/>
  <c r="AF34" i="4"/>
  <c r="BJ33" i="4"/>
  <c r="BG33" i="4" s="1"/>
  <c r="BH33" i="4"/>
  <c r="AT33" i="4"/>
  <c r="AS33" i="4"/>
  <c r="AR33" i="4"/>
  <c r="AJ33" i="4"/>
  <c r="AE33" i="4" s="1"/>
  <c r="AF33" i="4"/>
  <c r="BJ32" i="4"/>
  <c r="BG32" i="4" s="1"/>
  <c r="BH32" i="4"/>
  <c r="AT32" i="4"/>
  <c r="AS32" i="4"/>
  <c r="AR32" i="4"/>
  <c r="AJ32" i="4"/>
  <c r="AE32" i="4" s="1"/>
  <c r="AF32" i="4"/>
  <c r="BJ31" i="4"/>
  <c r="BG31" i="4" s="1"/>
  <c r="BH31" i="4"/>
  <c r="AT31" i="4"/>
  <c r="AS31" i="4"/>
  <c r="AR31" i="4"/>
  <c r="AJ31" i="4"/>
  <c r="AI31" i="4"/>
  <c r="AH31" i="4"/>
  <c r="AF31" i="4"/>
  <c r="BJ30" i="4"/>
  <c r="BG30" i="4" s="1"/>
  <c r="BH30" i="4"/>
  <c r="AF30" i="4"/>
  <c r="C30" i="4"/>
  <c r="BJ29" i="4"/>
  <c r="BG29" i="4" s="1"/>
  <c r="BH29" i="4"/>
  <c r="AF29" i="4"/>
  <c r="C29" i="4"/>
  <c r="BJ28" i="4"/>
  <c r="BG28" i="4" s="1"/>
  <c r="BH28" i="4"/>
  <c r="AF28" i="4"/>
  <c r="C28" i="4"/>
  <c r="BJ27" i="4"/>
  <c r="BG27" i="4" s="1"/>
  <c r="BH27" i="4"/>
  <c r="AF27" i="4"/>
  <c r="C27" i="4"/>
  <c r="BJ26" i="4"/>
  <c r="BG26" i="4" s="1"/>
  <c r="BH26" i="4"/>
  <c r="AF26" i="4"/>
  <c r="C26" i="4"/>
  <c r="BJ25" i="4"/>
  <c r="BG25" i="4" s="1"/>
  <c r="BH25" i="4"/>
  <c r="AF25" i="4"/>
  <c r="C25" i="4"/>
  <c r="BJ24" i="4"/>
  <c r="BG24" i="4" s="1"/>
  <c r="BH24" i="4"/>
  <c r="AF24" i="4"/>
  <c r="C24" i="4"/>
  <c r="BJ23" i="4"/>
  <c r="BG23" i="4" s="1"/>
  <c r="BH23" i="4"/>
  <c r="AF23" i="4"/>
  <c r="C23" i="4"/>
  <c r="BJ22" i="4"/>
  <c r="BG22" i="4" s="1"/>
  <c r="BH22" i="4"/>
  <c r="AF22" i="4"/>
  <c r="C22" i="4"/>
  <c r="BJ21" i="4"/>
  <c r="BG21" i="4" s="1"/>
  <c r="BH21" i="4"/>
  <c r="AF21" i="4"/>
  <c r="C21" i="4"/>
  <c r="BJ20" i="4"/>
  <c r="BG20" i="4" s="1"/>
  <c r="BH20" i="4"/>
  <c r="AF20" i="4"/>
  <c r="C20" i="4"/>
  <c r="BJ19" i="4"/>
  <c r="BG19" i="4" s="1"/>
  <c r="BH19" i="4"/>
  <c r="AF19" i="4"/>
  <c r="C19" i="4"/>
  <c r="BJ18" i="4"/>
  <c r="BG18" i="4" s="1"/>
  <c r="BH18" i="4"/>
  <c r="AF18" i="4"/>
  <c r="C18" i="4"/>
  <c r="BJ17" i="4"/>
  <c r="BG17" i="4" s="1"/>
  <c r="BH17" i="4"/>
  <c r="AT17" i="4"/>
  <c r="AS17" i="4"/>
  <c r="AR17" i="4"/>
  <c r="AJ17" i="4"/>
  <c r="AE17" i="4" s="1"/>
  <c r="AF17" i="4"/>
  <c r="C17" i="4"/>
  <c r="BJ16" i="4"/>
  <c r="BG16" i="4" s="1"/>
  <c r="BH16" i="4"/>
  <c r="AT16" i="4"/>
  <c r="AS16" i="4"/>
  <c r="AR16" i="4"/>
  <c r="AJ16" i="4"/>
  <c r="AE16" i="4" s="1"/>
  <c r="AF16" i="4"/>
  <c r="C16" i="4"/>
  <c r="BJ15" i="4"/>
  <c r="BG15" i="4" s="1"/>
  <c r="BH15" i="4"/>
  <c r="AT15" i="4"/>
  <c r="AS15" i="4"/>
  <c r="AR15" i="4"/>
  <c r="AJ15" i="4"/>
  <c r="AE15" i="4" s="1"/>
  <c r="AF15" i="4"/>
  <c r="C15" i="4"/>
  <c r="BJ14" i="4"/>
  <c r="BG14" i="4" s="1"/>
  <c r="BH14" i="4"/>
  <c r="AT14" i="4"/>
  <c r="AS14" i="4"/>
  <c r="AR14" i="4"/>
  <c r="AJ14" i="4"/>
  <c r="AE14" i="4" s="1"/>
  <c r="AF14" i="4"/>
  <c r="C14" i="4"/>
  <c r="BJ13" i="4"/>
  <c r="BG13" i="4" s="1"/>
  <c r="BH13" i="4"/>
  <c r="AT13" i="4"/>
  <c r="AS13" i="4"/>
  <c r="AR13" i="4"/>
  <c r="AJ13" i="4"/>
  <c r="AE13" i="4" s="1"/>
  <c r="AF13" i="4"/>
  <c r="C13" i="4"/>
  <c r="BJ12" i="4"/>
  <c r="BG12" i="4" s="1"/>
  <c r="BH12" i="4"/>
  <c r="AT12" i="4"/>
  <c r="AS12" i="4"/>
  <c r="AR12" i="4"/>
  <c r="AJ12" i="4"/>
  <c r="AE12" i="4" s="1"/>
  <c r="AF12" i="4"/>
  <c r="C12" i="4"/>
  <c r="BJ11" i="4"/>
  <c r="BG11" i="4" s="1"/>
  <c r="BH11" i="4"/>
  <c r="AT11" i="4"/>
  <c r="AS11" i="4"/>
  <c r="AR11" i="4"/>
  <c r="AJ11" i="4"/>
  <c r="AE11" i="4" s="1"/>
  <c r="AF11" i="4"/>
  <c r="C11" i="4"/>
  <c r="BJ10" i="4"/>
  <c r="BG10" i="4" s="1"/>
  <c r="BH10" i="4"/>
  <c r="AT10" i="4"/>
  <c r="AS10" i="4"/>
  <c r="AR10" i="4"/>
  <c r="AJ10" i="4"/>
  <c r="AE10" i="4" s="1"/>
  <c r="AF10" i="4"/>
  <c r="C10" i="4"/>
  <c r="BJ9" i="4"/>
  <c r="BG9" i="4" s="1"/>
  <c r="BH9" i="4"/>
  <c r="AT9" i="4"/>
  <c r="AS9" i="4"/>
  <c r="AR9" i="4"/>
  <c r="AJ9" i="4"/>
  <c r="AE9" i="4" s="1"/>
  <c r="AF9" i="4"/>
  <c r="C9" i="4"/>
  <c r="BJ8" i="4"/>
  <c r="BG8" i="4" s="1"/>
  <c r="BH8" i="4"/>
  <c r="AT8" i="4"/>
  <c r="AS8" i="4"/>
  <c r="AR8" i="4"/>
  <c r="AJ8" i="4"/>
  <c r="AE8" i="4" s="1"/>
  <c r="AF8" i="4"/>
  <c r="C8" i="4"/>
  <c r="BJ7" i="4"/>
  <c r="BG7" i="4" s="1"/>
  <c r="BH7" i="4"/>
  <c r="AT7" i="4"/>
  <c r="AS7" i="4"/>
  <c r="AR7" i="4"/>
  <c r="AJ7" i="4"/>
  <c r="AE7" i="4" s="1"/>
  <c r="AF7" i="4"/>
  <c r="C7" i="4"/>
  <c r="BJ6" i="4"/>
  <c r="BG6" i="4" s="1"/>
  <c r="BH6" i="4"/>
  <c r="AT6" i="4"/>
  <c r="AS6" i="4"/>
  <c r="AR6" i="4"/>
  <c r="AJ6" i="4"/>
  <c r="AI6" i="4"/>
  <c r="AH6" i="4"/>
  <c r="AF6" i="4"/>
  <c r="AP75" i="4" l="1"/>
  <c r="AP100" i="4"/>
  <c r="AP61" i="4"/>
  <c r="AP71" i="4"/>
  <c r="AE69" i="4"/>
  <c r="AP40" i="4"/>
  <c r="AP69" i="4"/>
  <c r="AE91" i="4"/>
  <c r="AE100" i="4"/>
  <c r="AP202" i="4"/>
  <c r="AP203" i="4"/>
  <c r="AP63" i="4"/>
  <c r="AP64" i="4"/>
  <c r="AP67" i="4"/>
  <c r="AP76" i="4"/>
  <c r="AP70" i="4"/>
  <c r="AP131" i="4"/>
  <c r="AP11" i="4"/>
  <c r="AP13" i="4"/>
  <c r="AP14" i="4"/>
  <c r="AP16" i="4"/>
  <c r="AP42" i="4"/>
  <c r="AP50" i="4"/>
  <c r="AE64" i="4"/>
  <c r="AE77" i="4"/>
  <c r="AP83" i="4"/>
  <c r="AP88" i="4"/>
  <c r="AP96" i="4"/>
  <c r="AP164" i="4"/>
  <c r="AP201" i="4"/>
  <c r="AP77" i="4"/>
  <c r="AP81" i="4"/>
  <c r="AP59" i="4"/>
  <c r="AP162" i="4"/>
  <c r="AP218" i="4"/>
  <c r="AP12" i="4"/>
  <c r="AP32" i="4"/>
  <c r="AP49" i="4"/>
  <c r="AE103" i="4"/>
  <c r="AP146" i="4"/>
  <c r="AP6" i="4"/>
  <c r="AE71" i="4"/>
  <c r="AP74" i="4"/>
  <c r="AE78" i="4"/>
  <c r="AE82" i="4"/>
  <c r="AP85" i="4"/>
  <c r="AE88" i="4"/>
  <c r="AP94" i="4"/>
  <c r="AP143" i="4"/>
  <c r="AP161" i="4"/>
  <c r="AP206" i="4"/>
  <c r="AP17" i="4"/>
  <c r="AP43" i="4"/>
  <c r="AE55" i="4"/>
  <c r="AP136" i="4"/>
  <c r="AP144" i="4"/>
  <c r="AP9" i="4"/>
  <c r="AP56" i="4"/>
  <c r="AP73" i="4"/>
  <c r="AP93" i="4"/>
  <c r="AP99" i="4"/>
  <c r="AP132" i="4"/>
  <c r="AP157" i="4"/>
  <c r="AP184" i="4"/>
  <c r="AP66" i="4"/>
  <c r="AP87" i="4"/>
  <c r="AP133" i="4"/>
  <c r="AP10" i="4"/>
  <c r="AP38" i="4"/>
  <c r="AP55" i="4"/>
  <c r="AP82" i="4"/>
  <c r="AP173" i="4"/>
  <c r="AE42" i="4"/>
  <c r="AE43" i="4"/>
  <c r="AP46" i="4"/>
  <c r="AP47" i="4"/>
  <c r="AP91" i="4"/>
  <c r="AP154" i="4"/>
  <c r="AP172" i="4"/>
  <c r="AP176" i="4"/>
  <c r="AP199" i="4"/>
  <c r="AE76" i="4"/>
  <c r="AP15" i="4"/>
  <c r="AP31" i="4"/>
  <c r="AP41" i="4"/>
  <c r="AE50" i="4"/>
  <c r="AP53" i="4"/>
  <c r="AP54" i="4"/>
  <c r="AE62" i="4"/>
  <c r="AP68" i="4"/>
  <c r="AP80" i="4"/>
  <c r="AE87" i="4"/>
  <c r="AP90" i="4"/>
  <c r="AP97" i="4"/>
  <c r="AP103" i="4"/>
  <c r="AP156" i="4"/>
  <c r="AP159" i="4"/>
  <c r="AP196" i="4"/>
  <c r="AP216" i="4"/>
  <c r="AP57" i="4"/>
  <c r="AE94" i="4"/>
  <c r="AP186" i="4"/>
  <c r="AP185" i="4"/>
  <c r="AE31" i="4"/>
  <c r="AP45" i="4"/>
  <c r="AE63" i="4"/>
  <c r="AP145" i="4"/>
  <c r="AP214" i="4"/>
  <c r="AE48" i="4"/>
  <c r="AP52" i="4"/>
  <c r="AP62" i="4"/>
  <c r="AP78" i="4"/>
  <c r="AP102" i="4"/>
  <c r="AP153" i="4"/>
  <c r="AP174" i="4"/>
  <c r="AP195" i="4"/>
  <c r="AP198" i="4"/>
  <c r="AP215" i="4"/>
  <c r="AE6" i="4"/>
  <c r="AP7" i="4"/>
  <c r="AP8" i="4"/>
  <c r="AP33" i="4"/>
  <c r="AE56" i="4"/>
  <c r="AE57" i="4"/>
  <c r="AP60" i="4"/>
  <c r="AE70" i="4"/>
  <c r="AP86" i="4"/>
  <c r="AP160" i="4"/>
  <c r="AP183" i="4"/>
  <c r="AP204" i="4"/>
  <c r="AP48" i="4"/>
  <c r="AE83" i="4"/>
  <c r="AE97" i="4"/>
  <c r="AP134" i="4"/>
  <c r="AP147" i="4"/>
  <c r="AP213" i="4"/>
</calcChain>
</file>

<file path=xl/sharedStrings.xml><?xml version="1.0" encoding="utf-8"?>
<sst xmlns="http://schemas.openxmlformats.org/spreadsheetml/2006/main" count="7834" uniqueCount="937">
  <si>
    <t>Document</t>
  </si>
  <si>
    <t>PRODUCT CATALOG (public)</t>
  </si>
  <si>
    <t>Auteur :</t>
  </si>
  <si>
    <t>Patrick Bousso</t>
  </si>
  <si>
    <t>Version</t>
  </si>
  <si>
    <t>1.4.2</t>
  </si>
  <si>
    <t>Patrick</t>
  </si>
  <si>
    <t>Version publique du catalogue d'offre</t>
  </si>
  <si>
    <t>Ajout de FIBER PRO : impact sur product family, product line et product</t>
  </si>
  <si>
    <t>1.4.5</t>
  </si>
  <si>
    <t>Ajout de VDSL : impact sur product line et product</t>
  </si>
  <si>
    <t>1.5</t>
  </si>
  <si>
    <t>Ajout de la Desserte Interne pour l'ADSL et le SDSL-Max</t>
  </si>
  <si>
    <t>1.6</t>
  </si>
  <si>
    <t>Ajout de E-access-fiber (Fiber Entreprise) : family E, product lines EA à EF, 2 products by product line</t>
  </si>
  <si>
    <t>v1.8</t>
  </si>
  <si>
    <t>Modification de l'option GTR 10h en D+1 sur le produit Fiber Pro</t>
  </si>
  <si>
    <t>v1.9</t>
  </si>
  <si>
    <t>Ajout d'un produit FP02 Fiber Pro - 300. Renommage de FP01 - Fiber Pro 1000</t>
  </si>
  <si>
    <t>Ajouts de W et L, WA, WB, WC, LA, LB, LC, WA01, WB01, WC01, LA01, LA02, LB01, LB02, LC01</t>
  </si>
  <si>
    <t>Supprimer WW (disabled at this stage), WW01 (disabled at this stage)</t>
  </si>
  <si>
    <t>v2.0</t>
  </si>
  <si>
    <t>Ajout des produits E-Access Fiber 200M, 500M, 1G - Priority</t>
  </si>
  <si>
    <t xml:space="preserve">Ajout des products lines ED, EE et EF. Ajout des produits ED02, EE02 et EF02 </t>
  </si>
  <si>
    <t>v2.4</t>
  </si>
  <si>
    <t>Ajout des produits Alternative</t>
  </si>
  <si>
    <t>Ajout de l'option demarcation device sur la famille SDSL</t>
  </si>
  <si>
    <t xml:space="preserve">Ajout de l'option contract term sur les familles ADSL, SDSL-Max, SDSL, Fiber Pro, EAF </t>
  </si>
  <si>
    <t>Ajustement du label de la famille F et correctif du code du produit LB02</t>
  </si>
  <si>
    <t>v2.5</t>
  </si>
  <si>
    <t>Désactivation des produits EAF Priority / Ajout des produits EAF Committed 200M, 500M, 1Go</t>
  </si>
  <si>
    <t>v2.6</t>
  </si>
  <si>
    <t>L'option Patch Panel est obligatoire sur les produits EAF Alternative</t>
  </si>
  <si>
    <t>v2.7</t>
  </si>
  <si>
    <t>Ajout de la desserte interne pour EAF.</t>
  </si>
  <si>
    <t>Fourniture du détail des valeurs de desserte interne pour les produits xDSL</t>
  </si>
  <si>
    <t>v2.8</t>
  </si>
  <si>
    <t>Ajout des product lines EAF 20, 30, 40, 300, 400</t>
  </si>
  <si>
    <t>Ajout des produits EAF 20, 30, 40, 300, 400 Reference &amp; Alternative Committed</t>
  </si>
  <si>
    <t>v2.9</t>
  </si>
  <si>
    <t>Ajouts des produits AM02, AM03, AM09, AM10, AV04, AV05, AV11, AV12</t>
  </si>
  <si>
    <t>avec option desserte interne aux produits ADSL et VDSL revente Orange total (hors partiel)</t>
  </si>
  <si>
    <t>avec option GTR d_plus_1 aux produits ADSL et VDSL revente Orange total (hors partiel)</t>
  </si>
  <si>
    <t>Suppression de la desserte interne sur les produits dégroupage partiel Kosc AM08 et AV08</t>
  </si>
  <si>
    <t>v2.10</t>
  </si>
  <si>
    <t>Ajout de l'option ENNI Redundancy sur les produits SDSL (hors SDSL-Max) et EAF</t>
  </si>
  <si>
    <t>Activation de la valeur active/standby</t>
  </si>
  <si>
    <t>v2.10.2</t>
  </si>
  <si>
    <t>Désactivation de l'option ENNI Redundancy</t>
  </si>
  <si>
    <t>v2.11</t>
  </si>
  <si>
    <t>Activation de l'option ENNI Redundancy</t>
  </si>
  <si>
    <t>v2.12</t>
  </si>
  <si>
    <t>Ajout de l'option J+1 sur les produits Dégroupage AM01, AV01</t>
  </si>
  <si>
    <t>v2.14</t>
  </si>
  <si>
    <t>Abdelhalim</t>
  </si>
  <si>
    <t>Ajout du product ENNI 1G</t>
  </si>
  <si>
    <t>v2.15</t>
  </si>
  <si>
    <t>Denis Teissier</t>
  </si>
  <si>
    <t>Ajout du produit FP03 Fibre professionelle catalogue 2021</t>
  </si>
  <si>
    <t>v2.16</t>
  </si>
  <si>
    <t>Florin Mitu</t>
  </si>
  <si>
    <t>Ajout du produit FP04 Fibre professionnelle AI</t>
  </si>
  <si>
    <t>V2.2</t>
  </si>
  <si>
    <t>Ajout profils ADSL intermédiaires</t>
  </si>
  <si>
    <t>V2.21</t>
  </si>
  <si>
    <t>Renommage catalogue</t>
  </si>
  <si>
    <t>V2.22</t>
  </si>
  <si>
    <t>Ajout du produit Fibre Premium AI</t>
  </si>
  <si>
    <t>V2.23</t>
  </si>
  <si>
    <t>Création Offre CONFORT</t>
  </si>
  <si>
    <t>V2.25</t>
  </si>
  <si>
    <t>Marine Lepault</t>
  </si>
  <si>
    <t>Elargissement des offres Premium</t>
  </si>
  <si>
    <t>V2.24</t>
  </si>
  <si>
    <t>Manon Bukudjian</t>
  </si>
  <si>
    <t xml:space="preserve">Création code FP05 et FP06. Désactivation de l'offre Premium </t>
  </si>
  <si>
    <t>V3.00</t>
  </si>
  <si>
    <t>Renault Jonathan</t>
  </si>
  <si>
    <t>Ajout Produit Fibre: TDF, en préparation AXIONE. Ajout famille et line : mobile. En Préparation produit mobile : COVAGE. Ajout et Modification des options fibre et mobile</t>
  </si>
  <si>
    <t>PRODUCT FAMILIES</t>
  </si>
  <si>
    <r>
      <rPr>
        <i/>
        <sz val="8"/>
        <rFont val="Calibri"/>
        <family val="2"/>
        <charset val="1"/>
      </rPr>
      <t xml:space="preserve">Public if </t>
    </r>
    <r>
      <rPr>
        <i/>
        <sz val="8"/>
        <color rgb="FFC00000"/>
        <rFont val="Calibri"/>
        <family val="2"/>
        <charset val="1"/>
      </rPr>
      <t>enabled</t>
    </r>
  </si>
  <si>
    <t>Public</t>
  </si>
  <si>
    <t>Private</t>
  </si>
  <si>
    <t>PRODUCT FAMILY CODE</t>
  </si>
  <si>
    <t>PRODUCT FAMILY LABEL</t>
  </si>
  <si>
    <t>FAMILY DESCRIPTION</t>
  </si>
  <si>
    <t>BUSINESS LINE</t>
  </si>
  <si>
    <t>FAMILY ENABLED</t>
  </si>
  <si>
    <t>FAMILY PRIORITY</t>
  </si>
  <si>
    <t>Specific provider</t>
  </si>
  <si>
    <t>W</t>
  </si>
  <si>
    <t>BLL1</t>
  </si>
  <si>
    <t>Backbone Link * Layer1</t>
  </si>
  <si>
    <t>point-to-point</t>
  </si>
  <si>
    <t>enabled</t>
  </si>
  <si>
    <t>L</t>
  </si>
  <si>
    <t>BLL2</t>
  </si>
  <si>
    <t>Backbone Link * Layer2</t>
  </si>
  <si>
    <t>A</t>
  </si>
  <si>
    <t>ADSL</t>
  </si>
  <si>
    <t>Essentiel ADSL * technology : ADSL, VDSL, READSL</t>
  </si>
  <si>
    <t>collect</t>
  </si>
  <si>
    <t>S</t>
  </si>
  <si>
    <t>SDSL</t>
  </si>
  <si>
    <t>M</t>
  </si>
  <si>
    <t>SMAX</t>
  </si>
  <si>
    <t>Essentiel SDSL</t>
  </si>
  <si>
    <t>F</t>
  </si>
  <si>
    <t>FIBR</t>
  </si>
  <si>
    <t>Essentiel Fibre</t>
  </si>
  <si>
    <t>E</t>
  </si>
  <si>
    <t>EAF</t>
  </si>
  <si>
    <t>Premium Fibre</t>
  </si>
  <si>
    <t>disabled</t>
  </si>
  <si>
    <t>N</t>
  </si>
  <si>
    <t>NNI</t>
  </si>
  <si>
    <t>Network-to-Network Interface</t>
  </si>
  <si>
    <t>enni</t>
  </si>
  <si>
    <t>C</t>
  </si>
  <si>
    <t>CONF</t>
  </si>
  <si>
    <t>Confort Fibre</t>
  </si>
  <si>
    <t>R</t>
  </si>
  <si>
    <t>MBL</t>
  </si>
  <si>
    <t>Essentiel data mobile</t>
  </si>
  <si>
    <t>PRODUCT LINES</t>
  </si>
  <si>
    <t>USED FOR ELIGIBILITY (KOSC API)</t>
  </si>
  <si>
    <t>PRODUCT FAMILY</t>
  </si>
  <si>
    <t>PRODUCT LINE CODE</t>
  </si>
  <si>
    <t>PRODUCT LINE LABEL</t>
  </si>
  <si>
    <t>PRODUCT LINE DESCRIPTION</t>
  </si>
  <si>
    <t>PRODUCT LINE ENABLED</t>
  </si>
  <si>
    <r>
      <rPr>
        <b/>
        <sz val="11"/>
        <color rgb="FF000000"/>
        <rFont val="Calibri"/>
        <family val="2"/>
        <charset val="1"/>
      </rPr>
      <t xml:space="preserve">PRODUCT LINE PRIORITY </t>
    </r>
    <r>
      <rPr>
        <b/>
        <sz val="8"/>
        <color rgb="FF000000"/>
        <rFont val="Calibri"/>
        <family val="2"/>
        <charset val="1"/>
      </rPr>
      <t>within family</t>
    </r>
  </si>
  <si>
    <r>
      <rPr>
        <b/>
        <sz val="11"/>
        <color rgb="FF000000"/>
        <rFont val="Calibri"/>
        <family val="2"/>
        <charset val="1"/>
      </rPr>
      <t xml:space="preserve">PRODUCTS PAIRS </t>
    </r>
    <r>
      <rPr>
        <b/>
        <sz val="8"/>
        <color rgb="FF000000"/>
        <rFont val="Calibri"/>
        <family val="2"/>
        <charset val="1"/>
      </rPr>
      <t>(1=all 1 pair, 2 = mix 1 or 2+ pairs, 3= all 2+ pairs)</t>
    </r>
  </si>
  <si>
    <t>AM</t>
  </si>
  <si>
    <t>ESSENTIEL ADSL</t>
  </si>
  <si>
    <t>ESSENTIEL ADSL* Best of ADSL products</t>
  </si>
  <si>
    <t>AR</t>
  </si>
  <si>
    <t>ESSENTIEL ADSL-512RE</t>
  </si>
  <si>
    <t>ESSENTIEL ADSL-512RE * Rich Extended ADSL (READSL)</t>
  </si>
  <si>
    <t>AV</t>
  </si>
  <si>
    <t>ESSENTIEL VDSL</t>
  </si>
  <si>
    <t>ESSENTIEL VDSL-MAX * Best of VDSL products</t>
  </si>
  <si>
    <t>S0</t>
  </si>
  <si>
    <t>ESSENTIEL SDSL</t>
  </si>
  <si>
    <t>SDSL-Max * Best of SDSL products</t>
  </si>
  <si>
    <t>SA</t>
  </si>
  <si>
    <t>SDSL-0,5M</t>
  </si>
  <si>
    <t>SDSL-0,5M * Rate : 0,5 Mbits</t>
  </si>
  <si>
    <t>SB</t>
  </si>
  <si>
    <t>SDSL-2M</t>
  </si>
  <si>
    <t>SDSL-2M * Rate : 2 Mbits</t>
  </si>
  <si>
    <t>SC</t>
  </si>
  <si>
    <t>SDSL-3M</t>
  </si>
  <si>
    <t>SDSL-3M * Rate : 3 Mbits</t>
  </si>
  <si>
    <t>SD</t>
  </si>
  <si>
    <t>SDSL-4M</t>
  </si>
  <si>
    <t>SDSL-4M * Rate : 4 Mbits</t>
  </si>
  <si>
    <t>SE</t>
  </si>
  <si>
    <t>SDSL-5M</t>
  </si>
  <si>
    <t>SDSL-5M * 5 Mbits</t>
  </si>
  <si>
    <t>SF</t>
  </si>
  <si>
    <t>SDSL-6M</t>
  </si>
  <si>
    <t>SDSL-6M * 6 Mbits</t>
  </si>
  <si>
    <t>SG</t>
  </si>
  <si>
    <t>SDSL-8M</t>
  </si>
  <si>
    <t>SDSL-8M * 8 Mbits</t>
  </si>
  <si>
    <t>SH</t>
  </si>
  <si>
    <t>SDSL-10M</t>
  </si>
  <si>
    <t>SDSL-10M * Rate : 10 Mbits</t>
  </si>
  <si>
    <t>SI</t>
  </si>
  <si>
    <t>SDSL-12M</t>
  </si>
  <si>
    <t>SDSL-12M * Rate : 12 Mbits</t>
  </si>
  <si>
    <t>SJ</t>
  </si>
  <si>
    <t>SDSL-16M</t>
  </si>
  <si>
    <t>SDSL-16M * Rate : 16 Mbits</t>
  </si>
  <si>
    <t>SK</t>
  </si>
  <si>
    <t>SDSL-20M</t>
  </si>
  <si>
    <t>SDSL-20M * Rate : 20 Mbits</t>
  </si>
  <si>
    <t>SL</t>
  </si>
  <si>
    <t>SDSL-1M</t>
  </si>
  <si>
    <t>SDSL-1M * Rate : 1 Mbits</t>
  </si>
  <si>
    <t>M0</t>
  </si>
  <si>
    <t>NN</t>
  </si>
  <si>
    <t>ENNI</t>
  </si>
  <si>
    <t>WW</t>
  </si>
  <si>
    <t>WAVE</t>
  </si>
  <si>
    <t>WA</t>
  </si>
  <si>
    <t>BLL1-1G</t>
  </si>
  <si>
    <t>Backbone Link * Layer1 * 1G</t>
  </si>
  <si>
    <t>WB</t>
  </si>
  <si>
    <t>BLL1-10G</t>
  </si>
  <si>
    <t>Backbone Link * Layer1 * 10G</t>
  </si>
  <si>
    <t>WC</t>
  </si>
  <si>
    <t>BLL1-100G</t>
  </si>
  <si>
    <t>Backbone Link * Layer1 * 100G</t>
  </si>
  <si>
    <t>LA</t>
  </si>
  <si>
    <t>BLL2-1G</t>
  </si>
  <si>
    <t>Backbone Link * Layer2 * 1G</t>
  </si>
  <si>
    <t>LB</t>
  </si>
  <si>
    <t>BLL2-10G</t>
  </si>
  <si>
    <t>Backbone Link * Layer2 * 10G</t>
  </si>
  <si>
    <t>LC</t>
  </si>
  <si>
    <t>BLL2-100G</t>
  </si>
  <si>
    <t>Backbone Link * Layer2 * 100G</t>
  </si>
  <si>
    <t>FP</t>
  </si>
  <si>
    <t>ESSENTIEL-FIBRE</t>
  </si>
  <si>
    <t>CA</t>
  </si>
  <si>
    <t>CONFORT-FIBRE-5M</t>
  </si>
  <si>
    <t>CONFORT-FIBRE * 5 Mbits garantis</t>
  </si>
  <si>
    <t>CB</t>
  </si>
  <si>
    <t>CONFORT-FIBRE-20M</t>
  </si>
  <si>
    <t>CONFORT-FIBRE * 20 Mbits garantis</t>
  </si>
  <si>
    <t>EA</t>
  </si>
  <si>
    <t>PREMIUM-FIBRE-10M</t>
  </si>
  <si>
    <t>PREMIUM-FIBRE * 10 Mbits</t>
  </si>
  <si>
    <t>EG</t>
  </si>
  <si>
    <t>PREMIUM-FIBRE-20M</t>
  </si>
  <si>
    <t>PREMIUM-FIBRE * 20 Mbits</t>
  </si>
  <si>
    <t>EH</t>
  </si>
  <si>
    <t>PREMIUM-FIBRE-30M</t>
  </si>
  <si>
    <t>PREMIUM-FIBRE * 30 Mbits</t>
  </si>
  <si>
    <t>EI</t>
  </si>
  <si>
    <t>PREMIUM-FIBRE-40M</t>
  </si>
  <si>
    <t>PREMIUM-FIBRE * 40 Mbits</t>
  </si>
  <si>
    <t>EB</t>
  </si>
  <si>
    <t>PREMIUM-FIBRE-50M</t>
  </si>
  <si>
    <t>PREMIUM-FIBRE * 50 Mbits</t>
  </si>
  <si>
    <t>EC</t>
  </si>
  <si>
    <t>PREMIUM-FIBRE-100M</t>
  </si>
  <si>
    <t>PREMIUM-FIBRE * 100 Mbits</t>
  </si>
  <si>
    <t>ED</t>
  </si>
  <si>
    <t>PREMIUM-FIBRE-200M</t>
  </si>
  <si>
    <t>PREMIUM-FIBRE * 200 Mbits</t>
  </si>
  <si>
    <t>EJ</t>
  </si>
  <si>
    <t>PREMIUM-FIBRE-300M</t>
  </si>
  <si>
    <t>PREMIUM-FIBRE * 300 Mbits</t>
  </si>
  <si>
    <t>EK</t>
  </si>
  <si>
    <t>PREMIUM-FIBRE-400M</t>
  </si>
  <si>
    <t>PREMIUM-FIBRE * 400 Mbits</t>
  </si>
  <si>
    <t>EE</t>
  </si>
  <si>
    <t>PREMIUM-FIBRE-500M</t>
  </si>
  <si>
    <t>PREMIUM-FIBRE * 500 Mbits</t>
  </si>
  <si>
    <t>EF</t>
  </si>
  <si>
    <t>PREMIUM-FIBRE-1G</t>
  </si>
  <si>
    <t>PREMIUM-FIBRE * 1 Gbits</t>
  </si>
  <si>
    <t>RM</t>
  </si>
  <si>
    <t>ESSENTIEL-MOBILE</t>
  </si>
  <si>
    <t>ESSENTIEL_MOBILE</t>
  </si>
  <si>
    <t>PRODUCT CATALOG</t>
  </si>
  <si>
    <t>permet de garantir du trafic de type téléphonie voix.</t>
  </si>
  <si>
    <t>USED FOR ORDERING (KOSC API)</t>
  </si>
  <si>
    <t>PORTABILITY</t>
  </si>
  <si>
    <t>UNLISTED NUMBER</t>
  </si>
  <si>
    <t>256 kbps guaranteed</t>
  </si>
  <si>
    <t>GRT</t>
  </si>
  <si>
    <t>PAID DESATURATION</t>
  </si>
  <si>
    <t>INTERNAL CABLING</t>
  </si>
  <si>
    <t>FIBER PATCH PANEL INSTALLATION</t>
  </si>
  <si>
    <t>DEMARCATION DEVICE</t>
  </si>
  <si>
    <t>CONTRACT TERM</t>
  </si>
  <si>
    <t>ENNI REDUNDANCY</t>
  </si>
  <si>
    <t>INSTALLATION EXPERT</t>
  </si>
  <si>
    <t>INSTALLATION CPE CLIENT</t>
  </si>
  <si>
    <t>DEBITS GARANTIS</t>
  </si>
  <si>
    <t>DEPLACEMENT PTO</t>
  </si>
  <si>
    <t>DOUBLE PTO</t>
  </si>
  <si>
    <t>OPTION RESEAU</t>
  </si>
  <si>
    <t>OPTION IP </t>
  </si>
  <si>
    <t>OPTION  ROUTEUR</t>
  </si>
  <si>
    <t>COPPER TO FTTH</t>
  </si>
  <si>
    <t>public</t>
  </si>
  <si>
    <r>
      <rPr>
        <i/>
        <sz val="8"/>
        <rFont val="Calibri"/>
        <family val="2"/>
        <charset val="1"/>
      </rPr>
      <t xml:space="preserve">public if </t>
    </r>
    <r>
      <rPr>
        <i/>
        <sz val="8"/>
        <color rgb="FFC00000"/>
        <rFont val="Calibri"/>
        <family val="2"/>
        <charset val="1"/>
      </rPr>
      <t>enabled</t>
    </r>
  </si>
  <si>
    <t>PRODUCT CODE</t>
  </si>
  <si>
    <t>PRODUCT LABEL</t>
  </si>
  <si>
    <t>PRODUCT DESCRIPTION</t>
  </si>
  <si>
    <t>PRODUCT ENABLED</t>
  </si>
  <si>
    <r>
      <rPr>
        <b/>
        <sz val="11"/>
        <color rgb="FF000000"/>
        <rFont val="Calibri"/>
        <family val="2"/>
        <charset val="1"/>
      </rPr>
      <t xml:space="preserve">PRODUCT PRIORITY </t>
    </r>
    <r>
      <rPr>
        <b/>
        <sz val="8"/>
        <color rgb="FF000000"/>
        <rFont val="Calibri"/>
        <family val="2"/>
        <charset val="1"/>
      </rPr>
      <t>(within prod. line)</t>
    </r>
  </si>
  <si>
    <t>LINE TYPE</t>
  </si>
  <si>
    <t>SDSL PRODUCT CATEGORY</t>
  </si>
  <si>
    <t>RATE</t>
  </si>
  <si>
    <t>PROVIDER</t>
  </si>
  <si>
    <t>TECHNOLOGY</t>
  </si>
  <si>
    <t>SDSL MODE</t>
  </si>
  <si>
    <t>CoS</t>
  </si>
  <si>
    <t>Unblundling type</t>
  </si>
  <si>
    <t>Pairs</t>
  </si>
  <si>
    <t>mono,
bi-VLAN</t>
  </si>
  <si>
    <t>option availability</t>
  </si>
  <si>
    <t>option values</t>
  </si>
  <si>
    <t>default value</t>
  </si>
  <si>
    <t>none</t>
  </si>
  <si>
    <t>4h_bhbd</t>
  </si>
  <si>
    <t>4h_24_7</t>
  </si>
  <si>
    <t>d_plus_1</t>
  </si>
  <si>
    <t>0-5m</t>
  </si>
  <si>
    <t>5-60m</t>
  </si>
  <si>
    <t>60m+</t>
  </si>
  <si>
    <t>0-30m</t>
  </si>
  <si>
    <t>30-60m</t>
  </si>
  <si>
    <t>60-120m</t>
  </si>
  <si>
    <t>120m+</t>
  </si>
  <si>
    <t>12_months</t>
  </si>
  <si>
    <t>36_months</t>
  </si>
  <si>
    <t>active_standby</t>
  </si>
  <si>
    <t>active_active</t>
  </si>
  <si>
    <t>Modify</t>
  </si>
  <si>
    <t>en Mbps ou Gbps</t>
  </si>
  <si>
    <t>only if info porta fournie @setup
when activation type = active</t>
  </si>
  <si>
    <t>only when activation type = active</t>
  </si>
  <si>
    <t>no GRT</t>
  </si>
  <si>
    <t>GRT 4H BHBD</t>
  </si>
  <si>
    <t>GRT 4H 24/7</t>
  </si>
  <si>
    <t>GTR D+1</t>
  </si>
  <si>
    <t>only if subscribed @SETUP, 
only create or create neighbour</t>
  </si>
  <si>
    <t>12 months</t>
  </si>
  <si>
    <t>36 months</t>
  </si>
  <si>
    <t>no redundancy</t>
  </si>
  <si>
    <t>active/standby</t>
  </si>
  <si>
    <t>active/active</t>
  </si>
  <si>
    <t>AM01</t>
  </si>
  <si>
    <t>ESSENTIEL ADSL_FULL_BE_KOSC</t>
  </si>
  <si>
    <t>ADSL Best_Profile * FULL unbundling * Best Effort * KOSC</t>
  </si>
  <si>
    <t>copper</t>
  </si>
  <si>
    <t>Best_Profile</t>
  </si>
  <si>
    <t>KOSC</t>
  </si>
  <si>
    <t>ng</t>
  </si>
  <si>
    <t>FULL</t>
  </si>
  <si>
    <t>1 pair</t>
  </si>
  <si>
    <t>mono-VC</t>
  </si>
  <si>
    <t>true</t>
  </si>
  <si>
    <t>true, false</t>
  </si>
  <si>
    <t>false</t>
  </si>
  <si>
    <t>AM02</t>
  </si>
  <si>
    <t>ESSENTIEL ADSL_FULL_BE_Orange</t>
  </si>
  <si>
    <t>ADSL Best_Profile * FULL unbundling * Best Effort * Orange</t>
  </si>
  <si>
    <t>Orange</t>
  </si>
  <si>
    <t>AM021</t>
  </si>
  <si>
    <t>ESSENTIEL ADSL_MAX2_FULL_BE_Orange</t>
  </si>
  <si>
    <t>ADSL Max2 * FULL unbundling * Best Effort * Orange</t>
  </si>
  <si>
    <t>Max2</t>
  </si>
  <si>
    <t>AM022</t>
  </si>
  <si>
    <t>ESSENTIEL ADSL_MAX1_FULL_BE_Orange</t>
  </si>
  <si>
    <t>ADSL Max1 * FULL unbundling * Best Effort * Orange</t>
  </si>
  <si>
    <t>Max1</t>
  </si>
  <si>
    <t>AM023</t>
  </si>
  <si>
    <t>ESSENTIEL ADSL_2MEGAMAX_FULL_BE_Orange</t>
  </si>
  <si>
    <t>ADSL 2MegaMax * FULL unbundling * Best Effort * Orange</t>
  </si>
  <si>
    <t>2MegaMax</t>
  </si>
  <si>
    <t>AM024</t>
  </si>
  <si>
    <t>ESSENTIEL ADSL_1MEGAMAX_FULL_BE_Orange</t>
  </si>
  <si>
    <t>ADSL 1MegaMax * FULL unbundling * Best Effort * Orange</t>
  </si>
  <si>
    <t>1MegaMax</t>
  </si>
  <si>
    <t>AM025</t>
  </si>
  <si>
    <t>ESSENTIEL ADSL_0,5MEGAMAX_FULL_BE_Orange</t>
  </si>
  <si>
    <t>ADSL 0,5MegaMax * FULL unbundling * Best Effort * Orange</t>
  </si>
  <si>
    <t>0,5MegaMax</t>
  </si>
  <si>
    <t>AM03</t>
  </si>
  <si>
    <t>ESSENTIEL ADSL_FULL_biVC_BE_Orange</t>
  </si>
  <si>
    <t>ADSL Best_Profile * FULL unbundling * bi-VC * Best Effort * Orange</t>
  </si>
  <si>
    <t>bi-VC</t>
  </si>
  <si>
    <t>AM031</t>
  </si>
  <si>
    <t>ESSENTIEL ADSL_FULL_MAX2_biVC_BE_Orange</t>
  </si>
  <si>
    <t>ADSL Max2 * FULL unbundling * bi-VC * Best Effort * Orange</t>
  </si>
  <si>
    <t>AM032</t>
  </si>
  <si>
    <t>ESSENTIEL ADSL_FULL_MAX1_biVC_BE_Orange</t>
  </si>
  <si>
    <t>ADSL Max1 * FULL unbundling * bi-VC * Best Effort * Orange</t>
  </si>
  <si>
    <t>AM033</t>
  </si>
  <si>
    <t>ESSENTIEL ADSL_FULL_2MEGAMAX_biVC_BE_Orange</t>
  </si>
  <si>
    <t>ADSL 2MegaMax * FULL unbundling * bi-VC * Best Effort * Orange</t>
  </si>
  <si>
    <t>AM034</t>
  </si>
  <si>
    <t>ESSENTIEL ADSL_FULL_1MEGAMAX_biVC_BE_Orange</t>
  </si>
  <si>
    <t>ADSL 1MegaMax * FULL unbundling * bi-VC * Best Effort * Orange</t>
  </si>
  <si>
    <t>AM08</t>
  </si>
  <si>
    <t>ESSENTIEL ADSL_shared_BE_KOSC</t>
  </si>
  <si>
    <t>ADSL Best_Profile * shared unbundling * Best Effort * KOSC</t>
  </si>
  <si>
    <t>partial</t>
  </si>
  <si>
    <t>AM09</t>
  </si>
  <si>
    <t>ESSENTIEL ADSL_shared_BE_Orange</t>
  </si>
  <si>
    <t>ADSL Best_Profile * shared unbundling * Best Effort * Orange</t>
  </si>
  <si>
    <t>AM091</t>
  </si>
  <si>
    <t>ESSENTIEL ADSL_shared_MAX2_BE_Orange</t>
  </si>
  <si>
    <t>ADSL Max2 * shared unbundling * Best Effort * Orange</t>
  </si>
  <si>
    <t>AM092</t>
  </si>
  <si>
    <t>ESSENTIEL ADSL_shared_MAX1_BE_Orange</t>
  </si>
  <si>
    <t>ADSL Max1 * shared unbundling * Best Effort * Orange</t>
  </si>
  <si>
    <t>AM093</t>
  </si>
  <si>
    <t>ESSENTIEL ADSL_shared_2MEGAMAX_BE_Orange</t>
  </si>
  <si>
    <t>ADSL 2MegaMax * shared unbundling * Best Effort * Orange</t>
  </si>
  <si>
    <t>AM094</t>
  </si>
  <si>
    <t>ESSENTIEL ADSL_shared_1MEGAMAX_BE_Orange</t>
  </si>
  <si>
    <t>ADSL 1MegaMax * shared unbundling * Best Effort * Orange</t>
  </si>
  <si>
    <t>AM095</t>
  </si>
  <si>
    <t>ESSENTIEL ADSL_shared_0,5MEGAMAX_BE_Orange</t>
  </si>
  <si>
    <t>ADSL 0,5MegaMax * shared unbundling * Best Effort * Orange</t>
  </si>
  <si>
    <t>AM10</t>
  </si>
  <si>
    <t>ESSENTIEL ADSL_shared_biVC_BE_Orange</t>
  </si>
  <si>
    <t>ADSL Best_Profile * shared unbundling * bi-VC * Best Effort * Orange</t>
  </si>
  <si>
    <t>AM101</t>
  </si>
  <si>
    <t>ESSENTIEL ADSL_shared_MAX2_biVC_BE_Orange</t>
  </si>
  <si>
    <t>ADSL Max2 * shared unbundling * bi-VC * Best Effort * Orange</t>
  </si>
  <si>
    <t>AM102</t>
  </si>
  <si>
    <t>ESSENTIEL ADSL_shared_MAX1_biVC_BE_Orange</t>
  </si>
  <si>
    <t>ADSL Max1 * shared unbundling * bi-VC * Best Effort * Orange</t>
  </si>
  <si>
    <t>AM103</t>
  </si>
  <si>
    <t>ESSENTIEL ADSL_shared_2MEGAMAX_biVC_BE_Orange</t>
  </si>
  <si>
    <t>ADSL 2MegaMax * shared unbundling * bi-VC * Best Effort * Orange</t>
  </si>
  <si>
    <t>AM104</t>
  </si>
  <si>
    <t>ESSENTIEL ADSL_shared_1MEGAMAX_biVC_BE_Orange</t>
  </si>
  <si>
    <t>ADSL 1MegaMax * shared unbundling * bi-VC * Best Effort * Orange</t>
  </si>
  <si>
    <t>AM105</t>
  </si>
  <si>
    <t>ESSENTIEL ADSL_shared_0,5MEGAMAX_biVC_BE_Orange</t>
  </si>
  <si>
    <t>ADSL 0,5MegaMax * shared unbundling * bi-VC * Best Effort * Orange</t>
  </si>
  <si>
    <t>AV01</t>
  </si>
  <si>
    <t>ESSENTIEL VDSL_FULL_BE_KOSC</t>
  </si>
  <si>
    <t>VDSL Best_Profile * FULL unbundling * Best Effort * KOSC</t>
  </si>
  <si>
    <t>VDSL</t>
  </si>
  <si>
    <t>mono-VLAN</t>
  </si>
  <si>
    <t>AV04</t>
  </si>
  <si>
    <t>ESSENTIEL VDSL_FULL_BE_Orange</t>
  </si>
  <si>
    <t>VDSL Best_Profile * FULL unbundling * Best Effort * Orange</t>
  </si>
  <si>
    <t>AV05</t>
  </si>
  <si>
    <t>ESSENTIEL VDSL_FULL_biVLAN_BE_Orange</t>
  </si>
  <si>
    <t>VDSL Best_Profile * FULL unbundling * bi-VLAN * Best Effort * Orange</t>
  </si>
  <si>
    <t>bi-VLAN</t>
  </si>
  <si>
    <t>AV08</t>
  </si>
  <si>
    <t>ESSENTIEL VDSL_shared_BE_KOSC</t>
  </si>
  <si>
    <t>VDSL Best_Profile * shared unbundling * Best Effort * KOSC</t>
  </si>
  <si>
    <t>AV11</t>
  </si>
  <si>
    <t>ESSENTIEL VDSL_shared_BE_Orange</t>
  </si>
  <si>
    <t>VDSL Best_Profile * shared unbundling * Best Effort * Orange</t>
  </si>
  <si>
    <t>AV12</t>
  </si>
  <si>
    <t>ESSENTIEL VDSL_shared_biVLAN_BE_Orange</t>
  </si>
  <si>
    <t>VDSL Best_Profile * shared unbundling * bi-VLAN * Best Effort * Orange</t>
  </si>
  <si>
    <t>M001</t>
  </si>
  <si>
    <t>ESSENTIEL SDSL-Max_BE_KOSC</t>
  </si>
  <si>
    <t>SDSL Max * best effort * priority * 1 pair * KOSC</t>
  </si>
  <si>
    <t>ESSENTIEL</t>
  </si>
  <si>
    <t>Max</t>
  </si>
  <si>
    <t>EFM</t>
  </si>
  <si>
    <t>SA01</t>
  </si>
  <si>
    <t>SDSL-0,5M_PREMIUM_1P_KOSC</t>
  </si>
  <si>
    <t>SDSL 0,5Mbit/s * PREMIUM *  * 1 pair * KOSC</t>
  </si>
  <si>
    <t>0,5M</t>
  </si>
  <si>
    <t>G</t>
  </si>
  <si>
    <t>SA05</t>
  </si>
  <si>
    <t>SDSL-0,5M_PREMIUM_2P_KOSC</t>
  </si>
  <si>
    <t>SDSL 0,5Mbit/s * PREMIUM *  * 2 pairs * KOSC</t>
  </si>
  <si>
    <t>2 pairs</t>
  </si>
  <si>
    <t>SA09</t>
  </si>
  <si>
    <t>SDSL-0,5M_CONFORT_1P_KOSC</t>
  </si>
  <si>
    <t>SDSL 0,5Mbit/s * CONFORT *  * 1 pair * KOSC</t>
  </si>
  <si>
    <t>SA13</t>
  </si>
  <si>
    <t>SDSL-0,5M_CONFORT_2P_KOSC</t>
  </si>
  <si>
    <t>SDSL 0,5Mbit/s * CONFORT *  * 2 pairs * KOSC</t>
  </si>
  <si>
    <t>SL01</t>
  </si>
  <si>
    <t>SDSL-1M_PREMIUM_1P_KOSC</t>
  </si>
  <si>
    <t>SDSL 1Mbit/s * PREMIUM *  * 1 pair * KOSC</t>
  </si>
  <si>
    <t>1M</t>
  </si>
  <si>
    <t>SL05</t>
  </si>
  <si>
    <t>SDSL-1M_PREMIUM_2P_KOSC</t>
  </si>
  <si>
    <t>SDSL 1Mbit/s * PREMIUM *  * 2 pairs * KOSC</t>
  </si>
  <si>
    <t>SL09</t>
  </si>
  <si>
    <t>SDSL-1M_PREMIUM_4P_KOSC</t>
  </si>
  <si>
    <t>SDSL 1Mbit/s * PREMIUM *  * 4 pairs * KOSC</t>
  </si>
  <si>
    <t>4 pairs</t>
  </si>
  <si>
    <t>SL13</t>
  </si>
  <si>
    <t>SDSL-1M_CONFORT_1P_KOSC</t>
  </si>
  <si>
    <t>SDSL 1Mbit/s * CONFORT *  * 1 pair * KOSC</t>
  </si>
  <si>
    <t>SL17</t>
  </si>
  <si>
    <t>SDSL-1M_CONFORT_2P_KOSC</t>
  </si>
  <si>
    <t>SDSL 1Mbit/s * CONFORT *  * 2 pairs * KOSC</t>
  </si>
  <si>
    <t>SL20</t>
  </si>
  <si>
    <t>SDSL-1M_CONFORT_4P_KOSC</t>
  </si>
  <si>
    <t>SDSL 1Mbit/s * CONFORT *  * 4 pairs * KOSC</t>
  </si>
  <si>
    <t>SB01</t>
  </si>
  <si>
    <t>SDSL-2M_PREMIUM_1P_KOSC</t>
  </si>
  <si>
    <t>SDSL 2Mbit/s * PREMIUM *  * 1 pair * KOSC</t>
  </si>
  <si>
    <t>2M</t>
  </si>
  <si>
    <t>SB05</t>
  </si>
  <si>
    <t>SDSL-2M_PREMIUM_2P_KOSC</t>
  </si>
  <si>
    <t>SDSL 2Mbit/s * PREMIUM *  * 2 pairs * KOSC</t>
  </si>
  <si>
    <t>SB09</t>
  </si>
  <si>
    <t>SDSL-2M_PREMIUM_4P_KOSC</t>
  </si>
  <si>
    <t>SDSL 2Mbit/s * PREMIUM *  * 4 pairs * KOSC</t>
  </si>
  <si>
    <t>SB13</t>
  </si>
  <si>
    <t>SDSL-2M_CONFORT_1P_KOSC</t>
  </si>
  <si>
    <t>SDSL 2Mbit/s * CONFORT *  * 1 pair * KOSC</t>
  </si>
  <si>
    <t>SB17</t>
  </si>
  <si>
    <t>SDSL-2M_CONFORT_2P_KOSC</t>
  </si>
  <si>
    <t>SDSL 2Mbit/s * CONFORT *  * 2 pairs * KOSC</t>
  </si>
  <si>
    <t>SB20</t>
  </si>
  <si>
    <t>SDSL-2M_CONFORT_4P_KOSC</t>
  </si>
  <si>
    <t>SDSL 2Mbit/s * CONFORT *  * 4 pairs * KOSC</t>
  </si>
  <si>
    <t>SC01</t>
  </si>
  <si>
    <t>SDSL-3M_PREMIUM_1P_KOSC</t>
  </si>
  <si>
    <t>SDSL 3Mbit/s * PREMIUM *  * 1 pair * KOSC</t>
  </si>
  <si>
    <t>3M</t>
  </si>
  <si>
    <t>SC03</t>
  </si>
  <si>
    <t>SDSL-3M_PREMIUM_2P_KOSC</t>
  </si>
  <si>
    <t>SDSL 3Mbit/s * PREMIUM *  * 2 pairs * KOSC</t>
  </si>
  <si>
    <t>SC05</t>
  </si>
  <si>
    <t>SDSL-3M_PREMIUM_4P_KOSC</t>
  </si>
  <si>
    <t>SDSL 3Mbit/s * PREMIUM *  * 4 pairs * KOSC</t>
  </si>
  <si>
    <t>SC07</t>
  </si>
  <si>
    <t>SDSL-3M_CONFORT_1P_KOSC</t>
  </si>
  <si>
    <t>SDSL 3Mbit/s * CONFORT *  * 1 pair * KOSC</t>
  </si>
  <si>
    <t>SC08</t>
  </si>
  <si>
    <t>SDSL-3M_CONFORT_2P_KOSC</t>
  </si>
  <si>
    <t>SDSL 3Mbit/s * CONFORT *  * 2 pairs * KOSC</t>
  </si>
  <si>
    <t>SC09</t>
  </si>
  <si>
    <t>SDSL-3M_CONFORT_4P_KOSC</t>
  </si>
  <si>
    <t>SDSL 3Mbit/s * CONFORT *  * 4 pairs * KOSC</t>
  </si>
  <si>
    <t>SD01</t>
  </si>
  <si>
    <t>SDSL-4M_PREMIUM_1P_KOSC</t>
  </si>
  <si>
    <t>SDSL 4Mbit/s * PREMIUM *  * 1 pair * KOSC</t>
  </si>
  <si>
    <t>4M</t>
  </si>
  <si>
    <t>SD05</t>
  </si>
  <si>
    <t>SDSL-4M_PREMIUM_2P_KOSC</t>
  </si>
  <si>
    <t>SDSL 4Mbit/s * PREMIUM *  * 2 pairs * KOSC</t>
  </si>
  <si>
    <t>SD09</t>
  </si>
  <si>
    <t>SDSL-4M_PREMIUM_4P_KOSC</t>
  </si>
  <si>
    <t>SDSL 4Mbit/s * PREMIUM *  * 4 pairs * KOSC</t>
  </si>
  <si>
    <t>SD13</t>
  </si>
  <si>
    <t>SDSL-4M_CONFORT_1P_KOSC</t>
  </si>
  <si>
    <t>SDSL 4Mbit/s * CONFORT *  * 1 pair * KOSC</t>
  </si>
  <si>
    <t>SD16</t>
  </si>
  <si>
    <t>SDSL-4M_CONFORT_2P_KOSC</t>
  </si>
  <si>
    <t>SDSL 4Mbit/s * CONFORT *  * 2 pairs * KOSC</t>
  </si>
  <si>
    <t>SD19</t>
  </si>
  <si>
    <t>SDSL-4M_CONFORT_4P_KOSC</t>
  </si>
  <si>
    <t>SDSL 4Mbit/s * CONFORT *  * 4 pairs * KOSC</t>
  </si>
  <si>
    <t>SE01</t>
  </si>
  <si>
    <t>SDSL-5M_PREMIUM_1P_KOSC</t>
  </si>
  <si>
    <t>SDSL 5Mbit/s * PREMIUM *  * 1 pair * KOSC</t>
  </si>
  <si>
    <t>5M</t>
  </si>
  <si>
    <t>SE03</t>
  </si>
  <si>
    <t>SDSL-5M_PREMIUM_2P_KOSC</t>
  </si>
  <si>
    <t>SDSL 5Mbit/s * PREMIUM *  * 2 pairs * KOSC</t>
  </si>
  <si>
    <t>SE05</t>
  </si>
  <si>
    <t>SDSL-5M_PREMIUM_4P_KOSC</t>
  </si>
  <si>
    <t>SDSL 5Mbit/s * PREMIUM *  * 4 pairs * KOSC</t>
  </si>
  <si>
    <t>SE07</t>
  </si>
  <si>
    <t>SDSL-5M_CONFORT_1P_KOSC</t>
  </si>
  <si>
    <t>SDSL 5Mbit/s * CONFORT *  * 1 pair * KOSC</t>
  </si>
  <si>
    <t>SE08</t>
  </si>
  <si>
    <t>SDSL-5M_CONFORT_2P_KOSC</t>
  </si>
  <si>
    <t>SDSL 5Mbit/s * CONFORT *  * 2 pairs * KOSC</t>
  </si>
  <si>
    <t>SE09</t>
  </si>
  <si>
    <t>SDSL-5M_CONFORT_4P_KOSC</t>
  </si>
  <si>
    <t>SDSL 5Mbit/s * CONFORT *  * 4 pairs * KOSC</t>
  </si>
  <si>
    <t>SF01</t>
  </si>
  <si>
    <t>SDSL-6M_PREMIUM_2P_KOSC</t>
  </si>
  <si>
    <t>SDSL 6Mbit/s * PREMIUM *  * 2 pairs * KOSC</t>
  </si>
  <si>
    <t>6M</t>
  </si>
  <si>
    <t>SF03</t>
  </si>
  <si>
    <t>SDSL-6M_PREMIUM_4P_KOSC</t>
  </si>
  <si>
    <t>SDSL 6Mbit/s * PREMIUM *  * 4 pairs * KOSC</t>
  </si>
  <si>
    <t>SF05</t>
  </si>
  <si>
    <t>SDSL-6M_CONFORT_2P_KOSC</t>
  </si>
  <si>
    <t>SDSL 6Mbit/s * CONFORT *  * 2 pairs * KOSC</t>
  </si>
  <si>
    <t>SF06</t>
  </si>
  <si>
    <t>SDSL-6M_CONFORT_4P_KOSC</t>
  </si>
  <si>
    <t>SDSL 6Mbit/s * CONFORT *  * 4 pairs * KOSC</t>
  </si>
  <si>
    <t>SG01</t>
  </si>
  <si>
    <t>SDSL-8M_PREMIUM_2P_KOSC</t>
  </si>
  <si>
    <t>SDSL 8Mbit/s * PREMIUM *  * 2 pairs * KOSC</t>
  </si>
  <si>
    <t>8M</t>
  </si>
  <si>
    <t>SG05</t>
  </si>
  <si>
    <t>SDSL-8M_PREMIUM_4P_KOSC</t>
  </si>
  <si>
    <t>SDSL 8Mbit/s * PREMIUM *  * 4 pairs * KOSC</t>
  </si>
  <si>
    <t>SG09</t>
  </si>
  <si>
    <t>SDSL-8M_CONFORT_2P_KOSC</t>
  </si>
  <si>
    <t>SDSL 8Mbit/s * CONFORT *  * 2 pairs * KOSC</t>
  </si>
  <si>
    <t>SG12</t>
  </si>
  <si>
    <t>SDSL-8M_CONFORT_4P_KOSC</t>
  </si>
  <si>
    <t>SDSL 8Mbit/s * CONFORT *  * 4 pairs * KOSC</t>
  </si>
  <si>
    <t>SH04</t>
  </si>
  <si>
    <t>SDSL-10M_PREMIUM_2P_KOSC</t>
  </si>
  <si>
    <t>SDSL 10Mbit/s * PREMIUM *  * 2 pairs * KOSC</t>
  </si>
  <si>
    <t>10M</t>
  </si>
  <si>
    <t>SH06</t>
  </si>
  <si>
    <t>SDSL-10M_CONFORT_2P_KOSC</t>
  </si>
  <si>
    <t>SDSL 10Mbit/s * CONFORT *  * 2 pairs * KOSC</t>
  </si>
  <si>
    <t>SH01</t>
  </si>
  <si>
    <t>SDSL-10M_PREMIUM_4P_KOSC</t>
  </si>
  <si>
    <t>SDSL 10Mbit/s * PREMIUM *  * 4 pairs * KOSC</t>
  </si>
  <si>
    <t>SH03</t>
  </si>
  <si>
    <t>SDSL-10M_CONFORT_4P_KOSC</t>
  </si>
  <si>
    <t>SDSL 10Mbit/s * CONFORT *  * 4 pairs * KOSC</t>
  </si>
  <si>
    <t>SI01</t>
  </si>
  <si>
    <t>SDSL-12M_PREMIUM_4P_KOSC</t>
  </si>
  <si>
    <t>SDSL 12Mbit/s * PREMIUM *  * 4 pairs * KOSC</t>
  </si>
  <si>
    <t>12M</t>
  </si>
  <si>
    <t>SI05</t>
  </si>
  <si>
    <t>SDSL-12M_CONFORT_4P_KOSC</t>
  </si>
  <si>
    <t>SDSL 12Mbit/s * CONFORT *  * 4 pairs * KOSC</t>
  </si>
  <si>
    <t>SJ01</t>
  </si>
  <si>
    <t>SDSL-16M_PREMIUM_4P_KOSC</t>
  </si>
  <si>
    <t>SDSL 16Mbit/s * PREMIUM *  * 4 pairs * KOSC</t>
  </si>
  <si>
    <t>16M</t>
  </si>
  <si>
    <t>SJ05</t>
  </si>
  <si>
    <t>SDSL-16M_CONFORT_4P_KOSC</t>
  </si>
  <si>
    <t>SDSL 16Mbit/s * CONFORT *  * 4 pairs * KOSC</t>
  </si>
  <si>
    <t>SK01</t>
  </si>
  <si>
    <t>SDSL-20M_PREMIUM_4P_KOSC</t>
  </si>
  <si>
    <t>SDSL 20Mbit/s * PREMIUM *  * 4 pairs * KOSC</t>
  </si>
  <si>
    <t>20M</t>
  </si>
  <si>
    <t>SK03</t>
  </si>
  <si>
    <t>SDSL-20M_CONFORT_4P_KOSC</t>
  </si>
  <si>
    <t>SDSL 20Mbit/s * CONFORT *  * 4 pairs * KOSC</t>
  </si>
  <si>
    <t>WW01</t>
  </si>
  <si>
    <t>WAVE-10G</t>
  </si>
  <si>
    <t>LAMBDA WAVE 10Gbit/s</t>
  </si>
  <si>
    <t>NA01</t>
  </si>
  <si>
    <t>ENNI-10G</t>
  </si>
  <si>
    <t>ENNI 10Gbit/s</t>
  </si>
  <si>
    <t>NA02</t>
  </si>
  <si>
    <t>ENNI-20G_LAG</t>
  </si>
  <si>
    <t>ENNI 20Gbit/s LAG</t>
  </si>
  <si>
    <t>NA03</t>
  </si>
  <si>
    <t>ENNI-40G_LAG</t>
  </si>
  <si>
    <t>ENNI 40Gbit/s LAG</t>
  </si>
  <si>
    <t>NA04</t>
  </si>
  <si>
    <t>ENNI-100G</t>
  </si>
  <si>
    <t>ENNI 100Gbit/s</t>
  </si>
  <si>
    <t>NA05</t>
  </si>
  <si>
    <t>ENNI-1G</t>
  </si>
  <si>
    <t>ENNI 1Gbit/s</t>
  </si>
  <si>
    <t>FP01</t>
  </si>
  <si>
    <t>PROFESSIONAL FIBER 1000</t>
  </si>
  <si>
    <t>PROFESSIONAL FIBER 1000/250 Mbit/s</t>
  </si>
  <si>
    <t>fiber</t>
  </si>
  <si>
    <t>FI</t>
  </si>
  <si>
    <t>FTTH</t>
  </si>
  <si>
    <t>FP02</t>
  </si>
  <si>
    <t>PROFESSIONAL FIBER 300</t>
  </si>
  <si>
    <t>PROFESSIONAL FIBER 300/250 Mbit/s</t>
  </si>
  <si>
    <t>FP03</t>
  </si>
  <si>
    <t>ESSENTIEL-FIBRE 1000</t>
  </si>
  <si>
    <t>ESSENTIEL FIBRE 1000/800 Mbit/s</t>
  </si>
  <si>
    <t>VT simple/VT complexe</t>
  </si>
  <si>
    <t>5M, 20M</t>
  </si>
  <si>
    <t>service_ref</t>
  </si>
  <si>
    <t>FP04</t>
  </si>
  <si>
    <t>ESSENTIEL-FIBRE 1000_AI</t>
  </si>
  <si>
    <t>ESSENTIEL FIBRE 1000/800 Mbit/s AI</t>
  </si>
  <si>
    <t>AI</t>
  </si>
  <si>
    <t>FP05</t>
  </si>
  <si>
    <t>ESSENTIEL-FIBRE 1000_SFR</t>
  </si>
  <si>
    <t>ESSENTIEL FIBRE 1000/800 Mbit/s SFR</t>
  </si>
  <si>
    <t>OS</t>
  </si>
  <si>
    <t>d_plus_2</t>
  </si>
  <si>
    <t>FP06</t>
  </si>
  <si>
    <t>ESSENTIEL-FIBRE 1000_RIP ORANGE</t>
  </si>
  <si>
    <t>ESSENTIEL FIBRE 1000/800 Mbit/s RIP ORANGE</t>
  </si>
  <si>
    <t>OR</t>
  </si>
  <si>
    <t>d_plus_3</t>
  </si>
  <si>
    <t>FP07</t>
  </si>
  <si>
    <t>ESSENTIEL-FIBRE 1000_TDF</t>
  </si>
  <si>
    <t>ESSENTIEL FIBRE 1000/800 Mbit/s TDF</t>
  </si>
  <si>
    <t>TF</t>
  </si>
  <si>
    <t>Mono-VLAN</t>
  </si>
  <si>
    <t>d_plus_4</t>
  </si>
  <si>
    <t>FP08</t>
  </si>
  <si>
    <t>ESSENTIEL-FIBRE 1000_AXIONE</t>
  </si>
  <si>
    <t>ESSENTIEL FIBRE 1000/800 Mbit/s AXIONE</t>
  </si>
  <si>
    <t>AX</t>
  </si>
  <si>
    <t>d_plus_5</t>
  </si>
  <si>
    <t>CA01</t>
  </si>
  <si>
    <t>CONFORT FIBRE 5M</t>
  </si>
  <si>
    <t>CONFORT FIBRE 5 Mbits/s Garantis 1Gbit/s Max</t>
  </si>
  <si>
    <t>CB01</t>
  </si>
  <si>
    <t>CONFORT FIBRE 20M</t>
  </si>
  <si>
    <t>CONFORT FIBRE 20 Mbits/s Garantis 1Gbit/s Max</t>
  </si>
  <si>
    <t>CA02</t>
  </si>
  <si>
    <t>CONFORT FIBRE 5M - AI</t>
  </si>
  <si>
    <t>CONFORT FIBRE 5 Mbits/s Garantis 1Gbit/s Max - AI</t>
  </si>
  <si>
    <t>CB02</t>
  </si>
  <si>
    <t>CONFORT FIBRE 20M - AI</t>
  </si>
  <si>
    <t>CONFORT FIBRE 20 Mbits/s Garantis 1Gbit/s Max - AI</t>
  </si>
  <si>
    <t>EA01</t>
  </si>
  <si>
    <t>PREMIUM-FIBRE-10M_REF</t>
  </si>
  <si>
    <t>PREMIUM FIBRE 10Mbit/s  * Reference</t>
  </si>
  <si>
    <t>PREMIUM</t>
  </si>
  <si>
    <t>Reference</t>
  </si>
  <si>
    <t>FTTE</t>
  </si>
  <si>
    <t>EA03</t>
  </si>
  <si>
    <t>FTTO</t>
  </si>
  <si>
    <t>EA04</t>
  </si>
  <si>
    <t>EA05</t>
  </si>
  <si>
    <t>EA02</t>
  </si>
  <si>
    <t>EA11</t>
  </si>
  <si>
    <t>PREMIUM-FIBRE-10M_ALT</t>
  </si>
  <si>
    <t>PREMIUM FIBRE 10Mbit/s  * Alternative</t>
  </si>
  <si>
    <t>Alternative</t>
  </si>
  <si>
    <t>EA12</t>
  </si>
  <si>
    <t>EA13</t>
  </si>
  <si>
    <t>PREMIUM-FIBRE-10M_AI_ZONE_0</t>
  </si>
  <si>
    <t>PREMIUM FIBRE 10Mbit/s  * AI_Zone_0</t>
  </si>
  <si>
    <t>AI_Zone_0</t>
  </si>
  <si>
    <t>30-60m, 60-120m, 120m+</t>
  </si>
  <si>
    <t>EA14</t>
  </si>
  <si>
    <t>PREMIUM-FIBRE-10M_AI_ZONE_1</t>
  </si>
  <si>
    <t>PREMIUM FIBRE 10Mbit/s  * AI_Zone_1</t>
  </si>
  <si>
    <t>AI_Zone_1</t>
  </si>
  <si>
    <t>EA15</t>
  </si>
  <si>
    <t>PREMIUM-FIBRE-10M_AI_ZONE_2</t>
  </si>
  <si>
    <t>PREMIUM FIBRE 10Mbit/s  * AI_Zone_2</t>
  </si>
  <si>
    <t>AI_Zone_2</t>
  </si>
  <si>
    <t>EA16</t>
  </si>
  <si>
    <t>PREMIUM-FIBRE-10M_AI_ZONE_3</t>
  </si>
  <si>
    <t>PREMIUM FIBRE 10Mbit/s  * AI_Zone_3</t>
  </si>
  <si>
    <t>AI_Zone_3</t>
  </si>
  <si>
    <t>EG01</t>
  </si>
  <si>
    <t>PREMIUM-FIBRE-20M_REF</t>
  </si>
  <si>
    <t>PREMIUM FIBRE 20Mbit/s  * Reference</t>
  </si>
  <si>
    <t>EG03</t>
  </si>
  <si>
    <t>EG04</t>
  </si>
  <si>
    <t>EG05</t>
  </si>
  <si>
    <t>EG11</t>
  </si>
  <si>
    <t>PREMIUM-FIBRE-20M_ALT</t>
  </si>
  <si>
    <t>PREMIUM FIBRE 20Mbit/s  * Alternative</t>
  </si>
  <si>
    <t>EG13</t>
  </si>
  <si>
    <t>PREMIUM-FIBRE-20M_AI_ZONE_0</t>
  </si>
  <si>
    <t>PREMIUM FIBRE 20Mbit/s  * AI_Zone_0</t>
  </si>
  <si>
    <t>EG14</t>
  </si>
  <si>
    <t>PREMIUM-FIBRE-20M_AI_ZONE_1</t>
  </si>
  <si>
    <t>PREMIUM FIBRE 20Mbit/s  * AI_Zone_1</t>
  </si>
  <si>
    <t>EG15</t>
  </si>
  <si>
    <t>PREMIUM-FIBRE-20M_AI_ZONE_2</t>
  </si>
  <si>
    <t>PREMIUM FIBRE 20Mbit/s  * AI_Zone_2</t>
  </si>
  <si>
    <t>EG16</t>
  </si>
  <si>
    <t>PREMIUM-FIBRE-20M_AI_ZONE_3</t>
  </si>
  <si>
    <t>PREMIUM FIBRE 20Mbit/s  * AI_Zone_3</t>
  </si>
  <si>
    <t>EH01</t>
  </si>
  <si>
    <t>PREMIUM-FIBRE-30M_REF</t>
  </si>
  <si>
    <t>PREMIUM FIBRE 30Mbit/s  * Reference</t>
  </si>
  <si>
    <t>30M</t>
  </si>
  <si>
    <t>EH11</t>
  </si>
  <si>
    <t>PREMIUM-FIBRE-30M_ALT</t>
  </si>
  <si>
    <t>PREMIUM FIBRE 30Mbit/s  * Alternative</t>
  </si>
  <si>
    <t>EI01</t>
  </si>
  <si>
    <t>PREMIUM-FIBRE-40M_REF</t>
  </si>
  <si>
    <t>PREMIUM FIBRE 40Mbit/s  * Reference</t>
  </si>
  <si>
    <t>40M</t>
  </si>
  <si>
    <t>EI11</t>
  </si>
  <si>
    <t>PREMIUM-FIBRE-40M_ALT</t>
  </si>
  <si>
    <t>PREMIUM FIBRE 40Mbit/s  * Alternative</t>
  </si>
  <si>
    <t>EB01</t>
  </si>
  <si>
    <t>PREMIUM-FIBRE-50M_REF</t>
  </si>
  <si>
    <t>PREMIUM FIBRE 50Mbit/s  * Reference</t>
  </si>
  <si>
    <t>50M</t>
  </si>
  <si>
    <t>EB03</t>
  </si>
  <si>
    <t>EB04</t>
  </si>
  <si>
    <t>EB05</t>
  </si>
  <si>
    <t>EB02</t>
  </si>
  <si>
    <t>PREMIUM FIBRE 50Mbit/s * Reference</t>
  </si>
  <si>
    <t>EB11</t>
  </si>
  <si>
    <t>PREMIUM-FIBRE-50M_ALT</t>
  </si>
  <si>
    <t>PREMIUM FIBRE 50Mbit/s * Alternative</t>
  </si>
  <si>
    <t>EB12</t>
  </si>
  <si>
    <t>EB13</t>
  </si>
  <si>
    <t>PREMIUM-FIBRE-50M_AI_ZONE_0</t>
  </si>
  <si>
    <t>PREMIUM FIBRE 50Mbit/s  * AI_Zone_0</t>
  </si>
  <si>
    <t>EB14</t>
  </si>
  <si>
    <t>PREMIUM-FIBRE-50M_AI_ZONE_1</t>
  </si>
  <si>
    <t>PREMIUM FIBRE 50Mbit/s  * AI_Zone_1</t>
  </si>
  <si>
    <t>EB15</t>
  </si>
  <si>
    <t>PREMIUM-FIBRE-50M_AI_ZONE_2</t>
  </si>
  <si>
    <t>PREMIUM FIBRE 50Mbit/s  * AI_Zone_2</t>
  </si>
  <si>
    <t>EB16</t>
  </si>
  <si>
    <t>PREMIUM-FIBRE-50M_AI_ZONE_3</t>
  </si>
  <si>
    <t>PREMIUM FIBRE 50Mbit/s  * AI_Zone_3</t>
  </si>
  <si>
    <t>EC01</t>
  </si>
  <si>
    <t>PREMIUM-FIBRE-100M_REF</t>
  </si>
  <si>
    <t>PREMIUM FIBRE 100Mbit/s  * Reference</t>
  </si>
  <si>
    <t>100M</t>
  </si>
  <si>
    <t>EC03</t>
  </si>
  <si>
    <t>EC04</t>
  </si>
  <si>
    <t>EC05</t>
  </si>
  <si>
    <t>EC02</t>
  </si>
  <si>
    <t>PREMIUM FIBRE 100Mbit/s * Reference</t>
  </si>
  <si>
    <t>EC11</t>
  </si>
  <si>
    <t>PREMIUM-FIBRE-100M_ALT</t>
  </si>
  <si>
    <t>PREMIUM FIBRE 100Mbit/s  * Alternative</t>
  </si>
  <si>
    <t>EC12</t>
  </si>
  <si>
    <t>EC13</t>
  </si>
  <si>
    <t>PREMIUM-FIBRE-100M_AI_ZONE_0</t>
  </si>
  <si>
    <t>PREMIUM FIBRE 100Mbit/s  * AI_Zone_0</t>
  </si>
  <si>
    <t>EC14</t>
  </si>
  <si>
    <t>PREMIUM-FIBRE-100M_AI_ZONE_1</t>
  </si>
  <si>
    <t>PREMIUM FIBRE 100Mbit/s  * AI_Zone_1</t>
  </si>
  <si>
    <t>EC15</t>
  </si>
  <si>
    <t>PREMIUM-FIBRE-100M_AI_ZONE_2</t>
  </si>
  <si>
    <t>PREMIUM FIBRE 100Mbit/s  * AI_Zone_2</t>
  </si>
  <si>
    <t>EC16</t>
  </si>
  <si>
    <t>PREMIUM-FIBRE-100M_AI_ZONE_3</t>
  </si>
  <si>
    <t>PREMIUM FIBRE 100Mbit/s  * AI_Zone_3</t>
  </si>
  <si>
    <t>ED01</t>
  </si>
  <si>
    <t>PREMIUM-FIBRE-200M_REF</t>
  </si>
  <si>
    <t>PREMIUM FIBRE 200Mbit/s  * Reference</t>
  </si>
  <si>
    <t>200M</t>
  </si>
  <si>
    <t>ED03</t>
  </si>
  <si>
    <t>ED04</t>
  </si>
  <si>
    <t>ED05</t>
  </si>
  <si>
    <t>ED02</t>
  </si>
  <si>
    <t>ED11</t>
  </si>
  <si>
    <t>PREMIUM-FIBRE-200M_ALT</t>
  </si>
  <si>
    <t>PREMIUM FIBRE 200Mbit/s  * Alternative</t>
  </si>
  <si>
    <t>ED12</t>
  </si>
  <si>
    <t>ED13</t>
  </si>
  <si>
    <t>PREMIUM-FIBRE-200M_AI_ZONE_0</t>
  </si>
  <si>
    <t>PREMIUM FIBRE 200Mbit/s  * AI_Zone_0</t>
  </si>
  <si>
    <t>ED14</t>
  </si>
  <si>
    <t>PREMIUM-FIBRE-200M_AI_ZONE_1</t>
  </si>
  <si>
    <t>PREMIUM FIBRE 200Mbit/s  * AI_Zone_1</t>
  </si>
  <si>
    <t>ED15</t>
  </si>
  <si>
    <t>PREMIUM-FIBRE-200M_AI_ZONE_2</t>
  </si>
  <si>
    <t>PREMIUM FIBRE 200Mbit/s  * AI_Zone_2</t>
  </si>
  <si>
    <t>ED16</t>
  </si>
  <si>
    <t>PREMIUM-FIBRE-200M_AI_ZONE_3</t>
  </si>
  <si>
    <t>PREMIUM FIBRE 200Mbit/s  * AI_Zone_3</t>
  </si>
  <si>
    <t>EJ01</t>
  </si>
  <si>
    <t>PREMIUM-FIBRE-300M_REF</t>
  </si>
  <si>
    <t>PREMIUM FIBRE 300Mbit/s * Reference</t>
  </si>
  <si>
    <t>300M</t>
  </si>
  <si>
    <t>EJ11</t>
  </si>
  <si>
    <t>PREMIUM-FIBRE-300M_ALT</t>
  </si>
  <si>
    <t>PREMIUM FIBRE 300Mbit/s * Alternative</t>
  </si>
  <si>
    <t>EK01</t>
  </si>
  <si>
    <t>PREMIUM-FIBRE-400M_REF</t>
  </si>
  <si>
    <t>PREMIUM FIBRE 400Mbit/s * Reference</t>
  </si>
  <si>
    <t>400M</t>
  </si>
  <si>
    <t>EK11</t>
  </si>
  <si>
    <t>PREMIUM-FIBRE-400M_ALT</t>
  </si>
  <si>
    <t>PREMIUM FIBRE 400Mbit/s * Alternative</t>
  </si>
  <si>
    <t>EE01</t>
  </si>
  <si>
    <t>PREMIUM-FIBRE-500M_REF</t>
  </si>
  <si>
    <t>PREMIUM FIBRE 500Mbit/s * Reference</t>
  </si>
  <si>
    <t>500M</t>
  </si>
  <si>
    <t>EE03</t>
  </si>
  <si>
    <t>EE04</t>
  </si>
  <si>
    <t>EE05</t>
  </si>
  <si>
    <t>EE02</t>
  </si>
  <si>
    <t>EE11</t>
  </si>
  <si>
    <t>PREMIUM-FIBRE-500M_ALT</t>
  </si>
  <si>
    <t>PREMIUM FIBRE 500Mbit/s * Alternative</t>
  </si>
  <si>
    <t>EE12</t>
  </si>
  <si>
    <t>EE13</t>
  </si>
  <si>
    <t>PREMIUM-FIBRE-500M_AI_ZONE_0</t>
  </si>
  <si>
    <t>PREMIUM FIBRE 500Mbit/s  * AI_Zone_0</t>
  </si>
  <si>
    <t>EE14</t>
  </si>
  <si>
    <t>PREMIUM-FIBRE-500M_AI_ZONE_1</t>
  </si>
  <si>
    <t>PREMIUM FIBRE 500Mbit/s  * AI_Zone_1</t>
  </si>
  <si>
    <t>EE15</t>
  </si>
  <si>
    <t>PREMIUM-FIBRE-500M_AI_ZONE_2</t>
  </si>
  <si>
    <t>PREMIUM FIBRE 500Mbit/s  * AI_Zone_2</t>
  </si>
  <si>
    <t>EE16</t>
  </si>
  <si>
    <t>PREMIUM-FIBRE-500M_AI_ZONE_3</t>
  </si>
  <si>
    <t>PREMIUM FIBRE 500Mbit/s  * AI_Zone_3</t>
  </si>
  <si>
    <t>EF01</t>
  </si>
  <si>
    <t>PREMIUM-FIBRE-1G_REF</t>
  </si>
  <si>
    <t>PREMIUM FIBRE 1Gbit/s * Reference</t>
  </si>
  <si>
    <t>1G</t>
  </si>
  <si>
    <t>EF03</t>
  </si>
  <si>
    <t>EF04</t>
  </si>
  <si>
    <t>EF05</t>
  </si>
  <si>
    <t>EF02</t>
  </si>
  <si>
    <t>EF11</t>
  </si>
  <si>
    <t>PREMIUM-FIBRE-1G_ALT</t>
  </si>
  <si>
    <t>PREMIUM FIBRE 1Gbit/s * Alternative</t>
  </si>
  <si>
    <t>EF12</t>
  </si>
  <si>
    <t>EF13</t>
  </si>
  <si>
    <t>PREMIUM-FIBRE-1G_AI_ZONE_0</t>
  </si>
  <si>
    <t>PREMIUM FIBRE 1Gbit/s * AI_Zone_0</t>
  </si>
  <si>
    <t>EF14</t>
  </si>
  <si>
    <t>PREMIUM-FIBRE-1G_AI_ZONE_1</t>
  </si>
  <si>
    <t>PREMIUM FIBRE 1Gbit/s * AI_Zone_1</t>
  </si>
  <si>
    <t>EF15</t>
  </si>
  <si>
    <t>PREMIUM-FIBRE-1G_AI_ZONE_2</t>
  </si>
  <si>
    <t>PREMIUM FIBRE 1Gbit/s * AI_Zone_2</t>
  </si>
  <si>
    <t>EF16</t>
  </si>
  <si>
    <t>PREMIUM-FIBRE-1G_AI_ZONE_3</t>
  </si>
  <si>
    <t>PREMIUM FIBRE 1Gbit/s * AI_Zone_3</t>
  </si>
  <si>
    <t>WA01</t>
  </si>
  <si>
    <t>Backbone_Link_Layer1_1G</t>
  </si>
  <si>
    <t>WB01</t>
  </si>
  <si>
    <t>Backbone_Link_Layer1_10G</t>
  </si>
  <si>
    <t>WC01</t>
  </si>
  <si>
    <t>Backbone_Link_Layer1_100G</t>
  </si>
  <si>
    <t>LA01</t>
  </si>
  <si>
    <t>Backbone_Link_Layer2_1G</t>
  </si>
  <si>
    <t>LA02</t>
  </si>
  <si>
    <t>Backbone_Link_Layer2_ENNI_1G</t>
  </si>
  <si>
    <t>Backbone Link * Layer2 * 1G * One endpoint connected at one ENNI</t>
  </si>
  <si>
    <t>LB01</t>
  </si>
  <si>
    <t>Backbone_Link_Layer2_10G</t>
  </si>
  <si>
    <t>LB02</t>
  </si>
  <si>
    <t>Backbone_Link_Layer2_ENNI_10G</t>
  </si>
  <si>
    <t>Backbone Link * Layer2 * 10G * One endpoint connected at one ENNI</t>
  </si>
  <si>
    <t>LC01</t>
  </si>
  <si>
    <t>Backbone_Link_Layer2_100G</t>
  </si>
  <si>
    <t>ESSENTIEL_MOBILE_50GO</t>
  </si>
  <si>
    <t>RM01</t>
  </si>
  <si>
    <t xml:space="preserve">ESSENTIEL_MOBILE*50G * Internet Mobile 4G/5G avec forfait 50G </t>
  </si>
  <si>
    <t>mobile</t>
  </si>
  <si>
    <t>mono</t>
  </si>
  <si>
    <t>SFR, ORANGE</t>
  </si>
  <si>
    <t>AUTO</t>
  </si>
  <si>
    <t>IP FIXE PUBLIC, IP FIXE PRIVEE </t>
  </si>
  <si>
    <t>IP DYNAMIQUE</t>
  </si>
  <si>
    <t>None, Huawei B628 Cat 12 (4G), Huawai H122 (5G), DIGI IX10 (sans wifi), DIGI IX20 (avec wifi)</t>
  </si>
  <si>
    <t>None </t>
  </si>
  <si>
    <t>ESSENTIEL_MOBILE_100GO</t>
  </si>
  <si>
    <t>RM02</t>
  </si>
  <si>
    <t xml:space="preserve">ESSENTIEL_MOBILE*100G * Internet Mobile 4G/5G avec forfait 100G </t>
  </si>
  <si>
    <t>ESSENTIEL_MOBILE_250GO</t>
  </si>
  <si>
    <t>RM03</t>
  </si>
  <si>
    <t xml:space="preserve">ESSENTIEL_MOBILE*250G * Internet Mobile 4G/5G avec forfait 250G </t>
  </si>
  <si>
    <t>ESSENTIEL_MOBILE_500GO</t>
  </si>
  <si>
    <t>RM04</t>
  </si>
  <si>
    <t xml:space="preserve">ESSENTIEL_MOBILE*500G * Internet Mobile 4G/5G avec forfait 500G </t>
  </si>
  <si>
    <t>V3.1</t>
  </si>
  <si>
    <t>Demestre Gauthier</t>
  </si>
  <si>
    <t>Ajout Produit Fibre: XGPSON (2G/8G)</t>
  </si>
  <si>
    <t>FP23</t>
  </si>
  <si>
    <t>ESSENTIEL-FIBRE 2G/800M</t>
  </si>
  <si>
    <t>ESSENTIEL FIBRE 2G/800M</t>
  </si>
  <si>
    <t>FP83</t>
  </si>
  <si>
    <t>ESSENTIEL FIBRE 8G/8G</t>
  </si>
  <si>
    <t>ESSENTIEL-FIBRE 8G/8G</t>
  </si>
  <si>
    <t>FP24</t>
  </si>
  <si>
    <t>ESSENTIEL-FIBRE 2000_AI</t>
  </si>
  <si>
    <t>ESSENTIEL FIBRE 2G/800M AI</t>
  </si>
  <si>
    <t>FP84</t>
  </si>
  <si>
    <t>ESSENTIEL-FIBRE 8000_AI</t>
  </si>
  <si>
    <t>ESSENTIEL FIBRE 8G/8G 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</si>
</sst>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]_-;\-* #,##0.00\ [$€]_-;_-* \-??\ [$€]_-;_-@_-"/>
    <numFmt numFmtId="165" formatCode="0\ %"/>
    <numFmt numFmtId="166" formatCode="dd/mm/yy"/>
    <numFmt numFmtId="167" formatCode="#,##0.00&quot; €&quot;;[Red]\-#,##0.00&quot; €&quot;"/>
    <numFmt numFmtId="168" formatCode="#,##0&quot; €&quot;;[Red]\-#,##0&quot; €&quot;"/>
    <numFmt numFmtId="169" formatCode="#,##0&quot; €&quot;"/>
  </numFmts>
  <fonts count="3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1F497D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C00000"/>
      <name val="Calibri"/>
      <family val="2"/>
      <charset val="1"/>
    </font>
    <font>
      <i/>
      <sz val="8"/>
      <name val="Calibri"/>
      <family val="2"/>
      <charset val="1"/>
    </font>
    <font>
      <i/>
      <sz val="8"/>
      <color rgb="FFC00000"/>
      <name val="Calibri"/>
      <family val="2"/>
      <charset val="1"/>
    </font>
    <font>
      <b/>
      <sz val="11"/>
      <color rgb="FFE46C0A"/>
      <name val="Calibri"/>
      <family val="2"/>
      <charset val="1"/>
    </font>
    <font>
      <b/>
      <sz val="11"/>
      <name val="Calibri"/>
      <family val="2"/>
      <charset val="1"/>
    </font>
    <font>
      <sz val="11"/>
      <color rgb="FFE46C0A"/>
      <name val="Calibri"/>
      <family val="2"/>
      <charset val="1"/>
    </font>
    <font>
      <sz val="11"/>
      <color rgb="FF4BACC6"/>
      <name val="Calibri"/>
      <family val="2"/>
      <charset val="1"/>
    </font>
    <font>
      <sz val="11"/>
      <color rgb="FFA6A6A6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1"/>
      <color rgb="FF4F81BD"/>
      <name val="Calibri"/>
      <family val="2"/>
      <charset val="1"/>
    </font>
    <font>
      <sz val="9"/>
      <color rgb="FF222222"/>
      <name val="Arial"/>
      <family val="2"/>
      <charset val="1"/>
    </font>
    <font>
      <b/>
      <sz val="11"/>
      <color rgb="FF808080"/>
      <name val="Calibri"/>
      <family val="2"/>
      <charset val="1"/>
    </font>
    <font>
      <sz val="11"/>
      <color rgb="FF808080"/>
      <name val="Calibri"/>
      <family val="2"/>
      <charset val="1"/>
    </font>
    <font>
      <b/>
      <i/>
      <sz val="8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10"/>
      <color rgb="FF4F81BD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4F81BD"/>
      <name val="Calibri"/>
      <family val="2"/>
      <charset val="1"/>
    </font>
    <font>
      <sz val="10"/>
      <color rgb="FF948A54"/>
      <name val="Calibri"/>
      <family val="2"/>
      <charset val="1"/>
    </font>
    <font>
      <sz val="1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31859C"/>
      <name val="Calibri"/>
      <family val="2"/>
      <charset val="1"/>
    </font>
    <font>
      <sz val="10"/>
      <color rgb="FF604A7B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BFBFBF"/>
        <bgColor rgb="FFCCC1DA"/>
      </patternFill>
    </fill>
    <fill>
      <patternFill patternType="solid">
        <fgColor rgb="FFCCC1DA"/>
        <bgColor rgb="FFBFBFBF"/>
      </patternFill>
    </fill>
    <fill>
      <patternFill patternType="solid">
        <fgColor rgb="FFFDEADA"/>
        <bgColor rgb="FFEEECE1"/>
      </patternFill>
    </fill>
    <fill>
      <patternFill patternType="solid">
        <fgColor rgb="FFEEECE1"/>
        <bgColor rgb="FFFDEADA"/>
      </patternFill>
    </fill>
    <fill>
      <patternFill patternType="solid">
        <fgColor rgb="FFFCD5B5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7E4BD"/>
        <bgColor rgb="FFD9D9D9"/>
      </patternFill>
    </fill>
    <fill>
      <patternFill patternType="solid">
        <fgColor rgb="FFEEECE1"/>
        <bgColor rgb="FFEBF1DE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64" fontId="31" fillId="0" borderId="0" applyBorder="0" applyProtection="0"/>
    <xf numFmtId="0" fontId="1" fillId="0" borderId="0"/>
    <xf numFmtId="0" fontId="1" fillId="0" borderId="0"/>
    <xf numFmtId="165" fontId="31" fillId="0" borderId="0" applyBorder="0" applyProtection="0"/>
  </cellStyleXfs>
  <cellXfs count="92">
    <xf numFmtId="0" fontId="0" fillId="0" borderId="0" xfId="0"/>
    <xf numFmtId="0" fontId="13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0" fillId="2" borderId="0" xfId="0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/>
    <xf numFmtId="0" fontId="5" fillId="0" borderId="0" xfId="0" applyFont="1"/>
    <xf numFmtId="0" fontId="6" fillId="0" borderId="0" xfId="0" applyFont="1"/>
    <xf numFmtId="0" fontId="3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10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3" fillId="7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 indent="2"/>
    </xf>
    <xf numFmtId="0" fontId="15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right" indent="2"/>
    </xf>
    <xf numFmtId="0" fontId="16" fillId="6" borderId="0" xfId="0" applyFont="1" applyFill="1" applyAlignment="1">
      <alignment horizontal="center"/>
    </xf>
    <xf numFmtId="0" fontId="17" fillId="6" borderId="0" xfId="0" applyFont="1" applyFill="1"/>
    <xf numFmtId="0" fontId="17" fillId="6" borderId="0" xfId="0" applyFont="1" applyFill="1" applyAlignment="1">
      <alignment horizontal="left"/>
    </xf>
    <xf numFmtId="0" fontId="17" fillId="6" borderId="0" xfId="0" applyFont="1" applyFill="1" applyAlignment="1">
      <alignment horizontal="center"/>
    </xf>
    <xf numFmtId="0" fontId="17" fillId="6" borderId="0" xfId="0" applyFont="1" applyFill="1" applyAlignment="1">
      <alignment horizontal="right" indent="2"/>
    </xf>
    <xf numFmtId="0" fontId="17" fillId="0" borderId="0" xfId="0" applyFont="1"/>
    <xf numFmtId="0" fontId="0" fillId="6" borderId="0" xfId="0" applyFill="1" applyAlignment="1">
      <alignment horizontal="right" indent="15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167" fontId="23" fillId="6" borderId="0" xfId="0" applyNumberFormat="1" applyFont="1" applyFill="1" applyAlignment="1">
      <alignment horizontal="center" vertical="center"/>
    </xf>
    <xf numFmtId="168" fontId="23" fillId="6" borderId="0" xfId="0" applyNumberFormat="1" applyFont="1" applyFill="1" applyAlignment="1">
      <alignment horizontal="center" vertical="center"/>
    </xf>
    <xf numFmtId="169" fontId="23" fillId="6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9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23" fillId="10" borderId="0" xfId="0" applyFont="1" applyFill="1" applyAlignment="1">
      <alignment horizontal="center"/>
    </xf>
  </cellXfs>
  <cellStyles count="6">
    <cellStyle name="0,0_x000d__x000a_NA_x000d__x000a_ 2" xfId="1" xr:uid="{00000000-0005-0000-0000-000006000000}"/>
    <cellStyle name="Euro" xfId="2" xr:uid="{00000000-0005-0000-0000-000007000000}"/>
    <cellStyle name="Normal" xfId="0" builtinId="0"/>
    <cellStyle name="Normal 2" xfId="3" xr:uid="{00000000-0005-0000-0000-000008000000}"/>
    <cellStyle name="Normal 3" xfId="4" xr:uid="{00000000-0005-0000-0000-000009000000}"/>
    <cellStyle name="Pourcentage 2" xfId="5" xr:uid="{00000000-0005-0000-0000-00000A000000}"/>
  </cellStyles>
  <dxfs count="8"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808080"/>
      <rgbColor rgb="FF948A54"/>
      <rgbColor rgb="FF953735"/>
      <rgbColor rgb="FFFDEADA"/>
      <rgbColor rgb="FFEEECE1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D7E4BD"/>
      <rgbColor rgb="FFFFFF99"/>
      <rgbColor rgb="FF99CCFF"/>
      <rgbColor rgb="FFFF99CC"/>
      <rgbColor rgb="FFCC99FF"/>
      <rgbColor rgb="FFFCD5B5"/>
      <rgbColor rgb="FF4F81BD"/>
      <rgbColor rgb="FF4BACC6"/>
      <rgbColor rgb="FF99CC00"/>
      <rgbColor rgb="FFFFCC00"/>
      <rgbColor rgb="FFFF9900"/>
      <rgbColor rgb="FFE46C0A"/>
      <rgbColor rgb="FF604A7B"/>
      <rgbColor rgb="FFA6A6A6"/>
      <rgbColor rgb="FF003366"/>
      <rgbColor rgb="FF31859C"/>
      <rgbColor rgb="FF003300"/>
      <rgbColor rgb="FF333300"/>
      <rgbColor rgb="FF993300"/>
      <rgbColor rgb="FF993366"/>
      <rgbColor rgb="FF1F497D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01.prod.kosc.net\16.Marketing\00.catalogue\Catalogue%20Plateforme\210903_Product_Catalog_Kosc_-Private_-_v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OUCHE"/>
      <sheetName val="PRODUCT FAMILIES"/>
      <sheetName val="PRODUCT LINES"/>
      <sheetName val="PRODUCT CATALOG"/>
      <sheetName val="PROVIDER ELIGIBILITY CODES"/>
      <sheetName val="PROVIDER PRODUCTS"/>
      <sheetName val="GRT mapping"/>
      <sheetName val="TRANSLATION"/>
      <sheetName val="IMPORT"/>
    </sheetNames>
    <sheetDataSet>
      <sheetData sheetId="0"/>
      <sheetData sheetId="1"/>
      <sheetData sheetId="2">
        <row r="3">
          <cell r="B3" t="str">
            <v>Public if enabled</v>
          </cell>
          <cell r="C3" t="str">
            <v>Public</v>
          </cell>
        </row>
        <row r="4">
          <cell r="B4" t="str">
            <v>PRODUCT LINE CODE</v>
          </cell>
          <cell r="C4" t="str">
            <v>PRODUCT LINE LABEL</v>
          </cell>
        </row>
        <row r="6">
          <cell r="B6" t="str">
            <v>AM</v>
          </cell>
          <cell r="C6" t="str">
            <v>ESSENTIEL ADSL</v>
          </cell>
        </row>
        <row r="7">
          <cell r="B7" t="str">
            <v>AR</v>
          </cell>
          <cell r="C7" t="str">
            <v>ESSENTIEL ADSL-512RE</v>
          </cell>
        </row>
        <row r="8">
          <cell r="B8" t="str">
            <v>AV</v>
          </cell>
          <cell r="C8" t="str">
            <v>ESSENTIEL VDSL</v>
          </cell>
        </row>
        <row r="9">
          <cell r="B9" t="str">
            <v>AA</v>
          </cell>
          <cell r="C9" t="str">
            <v>OR-DSL-Access-Only</v>
          </cell>
        </row>
        <row r="10">
          <cell r="B10" t="str">
            <v>AB</v>
          </cell>
          <cell r="C10" t="str">
            <v>OR-DSL-Access-Only-biVC</v>
          </cell>
        </row>
        <row r="11">
          <cell r="B11" t="str">
            <v>AC</v>
          </cell>
          <cell r="C11" t="str">
            <v>OR-DSL-Access</v>
          </cell>
        </row>
        <row r="12">
          <cell r="B12" t="str">
            <v>AD</v>
          </cell>
          <cell r="C12" t="str">
            <v>OR-DSL-Access-biVC</v>
          </cell>
        </row>
        <row r="13">
          <cell r="B13" t="str">
            <v>AE</v>
          </cell>
          <cell r="C13" t="str">
            <v>SFR-ADSL-IP-Access</v>
          </cell>
        </row>
        <row r="15">
          <cell r="B15" t="str">
            <v>S0</v>
          </cell>
          <cell r="C15" t="str">
            <v>ESSENTIEL SDSL</v>
          </cell>
        </row>
        <row r="16">
          <cell r="B16" t="str">
            <v>SA</v>
          </cell>
          <cell r="C16" t="str">
            <v>SDSL-0,5M</v>
          </cell>
        </row>
        <row r="17">
          <cell r="B17" t="str">
            <v>SB</v>
          </cell>
          <cell r="C17" t="str">
            <v>SDSL-2M</v>
          </cell>
        </row>
        <row r="18">
          <cell r="B18" t="str">
            <v>SC</v>
          </cell>
          <cell r="C18" t="str">
            <v>SDSL-3M</v>
          </cell>
        </row>
        <row r="19">
          <cell r="B19" t="str">
            <v>SD</v>
          </cell>
          <cell r="C19" t="str">
            <v>SDSL-4M</v>
          </cell>
        </row>
        <row r="20">
          <cell r="B20" t="str">
            <v>SE</v>
          </cell>
          <cell r="C20" t="str">
            <v>SDSL-5M</v>
          </cell>
        </row>
        <row r="21">
          <cell r="B21" t="str">
            <v>SF</v>
          </cell>
          <cell r="C21" t="str">
            <v>SDSL-6M</v>
          </cell>
        </row>
        <row r="22">
          <cell r="B22" t="str">
            <v>SG</v>
          </cell>
          <cell r="C22" t="str">
            <v>SDSL-8M</v>
          </cell>
        </row>
        <row r="23">
          <cell r="B23" t="str">
            <v>SH</v>
          </cell>
          <cell r="C23" t="str">
            <v>SDSL-10M</v>
          </cell>
        </row>
        <row r="24">
          <cell r="B24" t="str">
            <v>SI</v>
          </cell>
          <cell r="C24" t="str">
            <v>SDSL-12M</v>
          </cell>
        </row>
        <row r="25">
          <cell r="B25" t="str">
            <v>SJ</v>
          </cell>
          <cell r="C25" t="str">
            <v>SDSL-16M</v>
          </cell>
        </row>
        <row r="26">
          <cell r="B26" t="str">
            <v>SK</v>
          </cell>
          <cell r="C26" t="str">
            <v>SDSL-20M</v>
          </cell>
        </row>
        <row r="27">
          <cell r="B27" t="str">
            <v>SL</v>
          </cell>
          <cell r="C27" t="str">
            <v>SDSL-1M</v>
          </cell>
        </row>
        <row r="28">
          <cell r="B28" t="str">
            <v>M0</v>
          </cell>
          <cell r="C28" t="str">
            <v>ESSENTIEL SDSL</v>
          </cell>
        </row>
        <row r="29">
          <cell r="B29" t="str">
            <v>NN</v>
          </cell>
          <cell r="C29" t="str">
            <v>ENNI</v>
          </cell>
        </row>
        <row r="30">
          <cell r="B30" t="str">
            <v>WW</v>
          </cell>
          <cell r="C30" t="str">
            <v>WAVE</v>
          </cell>
        </row>
        <row r="31">
          <cell r="B31" t="str">
            <v>WA</v>
          </cell>
          <cell r="C31" t="str">
            <v>BLL1-1G</v>
          </cell>
        </row>
        <row r="32">
          <cell r="B32" t="str">
            <v>WB</v>
          </cell>
          <cell r="C32" t="str">
            <v>BLL1-10G</v>
          </cell>
        </row>
        <row r="33">
          <cell r="B33" t="str">
            <v>WC</v>
          </cell>
          <cell r="C33" t="str">
            <v>BLL1-100G</v>
          </cell>
        </row>
        <row r="34">
          <cell r="B34" t="str">
            <v>LA</v>
          </cell>
          <cell r="C34" t="str">
            <v>BLL2-1G</v>
          </cell>
        </row>
        <row r="35">
          <cell r="B35" t="str">
            <v>LB</v>
          </cell>
          <cell r="C35" t="str">
            <v>BLL2-10G</v>
          </cell>
        </row>
        <row r="36">
          <cell r="B36" t="str">
            <v>LC</v>
          </cell>
          <cell r="C36" t="str">
            <v>BLL2-100G</v>
          </cell>
        </row>
        <row r="37">
          <cell r="B37" t="str">
            <v>FP</v>
          </cell>
          <cell r="C37" t="str">
            <v>ESSENTIEL-FIBRE</v>
          </cell>
        </row>
        <row r="38">
          <cell r="B38" t="str">
            <v>CA</v>
          </cell>
          <cell r="C38" t="str">
            <v>CONFORT-FIBRE-5M</v>
          </cell>
        </row>
        <row r="39">
          <cell r="B39" t="str">
            <v>CB</v>
          </cell>
          <cell r="C39" t="str">
            <v>CONFORT-FIBRE-20M</v>
          </cell>
        </row>
        <row r="40">
          <cell r="B40" t="str">
            <v>EA</v>
          </cell>
          <cell r="C40" t="str">
            <v>PREMIUM-FIBRE-10M</v>
          </cell>
        </row>
        <row r="41">
          <cell r="B41" t="str">
            <v>EG</v>
          </cell>
          <cell r="C41" t="str">
            <v>PREMIUM-FIBRE-20M</v>
          </cell>
        </row>
        <row r="42">
          <cell r="B42" t="str">
            <v>EH</v>
          </cell>
          <cell r="C42" t="str">
            <v>PREMIUM-FIBRE-30M</v>
          </cell>
        </row>
        <row r="43">
          <cell r="B43" t="str">
            <v>EI</v>
          </cell>
          <cell r="C43" t="str">
            <v>PREMIUM-FIBRE-40M</v>
          </cell>
        </row>
        <row r="44">
          <cell r="B44" t="str">
            <v>EB</v>
          </cell>
          <cell r="C44" t="str">
            <v>PREMIUM-FIBRE-50M</v>
          </cell>
        </row>
        <row r="45">
          <cell r="B45" t="str">
            <v>EC</v>
          </cell>
          <cell r="C45" t="str">
            <v>PREMIUM-FIBRE-100M</v>
          </cell>
        </row>
        <row r="46">
          <cell r="B46" t="str">
            <v>ED</v>
          </cell>
          <cell r="C46" t="str">
            <v>PREMIUM-FIBRE-200M</v>
          </cell>
        </row>
        <row r="47">
          <cell r="B47" t="str">
            <v>EJ</v>
          </cell>
          <cell r="C47" t="str">
            <v>PREMIUM-FIBRE-300M</v>
          </cell>
        </row>
        <row r="48">
          <cell r="B48" t="str">
            <v>EK</v>
          </cell>
          <cell r="C48" t="str">
            <v>PREMIUM-FIBRE-400M</v>
          </cell>
        </row>
        <row r="49">
          <cell r="B49" t="str">
            <v>EE</v>
          </cell>
          <cell r="C49" t="str">
            <v>PREMIUM-FIBRE-500M</v>
          </cell>
        </row>
        <row r="50">
          <cell r="B50" t="str">
            <v>EF</v>
          </cell>
          <cell r="C50" t="str">
            <v>PREMIUM-FIBRE-1G</v>
          </cell>
        </row>
        <row r="51">
          <cell r="B51" t="str">
            <v>DE</v>
          </cell>
          <cell r="C51" t="str">
            <v>KOSC Unbundling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opLeftCell="A28" zoomScale="95" zoomScaleNormal="95" workbookViewId="0">
      <selection activeCell="H47" sqref="H47"/>
    </sheetView>
  </sheetViews>
  <sheetFormatPr baseColWidth="10" defaultColWidth="10.85546875" defaultRowHeight="15" x14ac:dyDescent="0.25"/>
  <cols>
    <col min="3" max="3" width="27" customWidth="1"/>
    <col min="1023" max="1024" width="9.140625" customWidth="1"/>
  </cols>
  <sheetData>
    <row r="1" spans="1:21" x14ac:dyDescent="0.25">
      <c r="B1" s="5" t="s">
        <v>0</v>
      </c>
      <c r="C1" s="6" t="s">
        <v>1</v>
      </c>
    </row>
    <row r="2" spans="1:21" x14ac:dyDescent="0.25">
      <c r="B2" s="5" t="s">
        <v>2</v>
      </c>
      <c r="C2" s="6" t="s">
        <v>3</v>
      </c>
    </row>
    <row r="3" spans="1:21" x14ac:dyDescent="0.25">
      <c r="C3" s="5"/>
      <c r="D3" s="5"/>
    </row>
    <row r="4" spans="1:21" x14ac:dyDescent="0.25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4.25" customHeight="1" x14ac:dyDescent="0.25">
      <c r="A5" s="8" t="s">
        <v>5</v>
      </c>
      <c r="B5" s="9">
        <v>43164</v>
      </c>
      <c r="C5" s="9" t="s">
        <v>6</v>
      </c>
      <c r="D5" s="4" t="s">
        <v>7</v>
      </c>
      <c r="E5" s="4"/>
      <c r="F5" s="4"/>
      <c r="G5" s="4"/>
      <c r="H5" s="4"/>
      <c r="I5" s="4"/>
      <c r="J5" s="4"/>
    </row>
    <row r="6" spans="1:21" x14ac:dyDescent="0.25">
      <c r="A6" s="8"/>
      <c r="B6" s="9"/>
      <c r="C6" s="9"/>
      <c r="D6" s="11" t="s">
        <v>8</v>
      </c>
      <c r="E6" s="10"/>
      <c r="F6" s="10"/>
      <c r="G6" s="10"/>
      <c r="H6" s="10"/>
      <c r="I6" s="10"/>
      <c r="J6" s="10"/>
    </row>
    <row r="7" spans="1:21" ht="14.25" customHeight="1" x14ac:dyDescent="0.25">
      <c r="A7" s="8" t="s">
        <v>9</v>
      </c>
      <c r="B7" s="9">
        <v>43242</v>
      </c>
      <c r="C7" s="9" t="s">
        <v>6</v>
      </c>
      <c r="D7" s="11" t="s">
        <v>10</v>
      </c>
      <c r="E7" s="10"/>
      <c r="F7" s="10"/>
      <c r="G7" s="10"/>
      <c r="H7" s="10"/>
      <c r="I7" s="10"/>
      <c r="J7" s="10"/>
    </row>
    <row r="8" spans="1:21" ht="14.25" customHeight="1" x14ac:dyDescent="0.25">
      <c r="A8" s="8" t="s">
        <v>11</v>
      </c>
      <c r="B8" s="9">
        <v>43255</v>
      </c>
      <c r="C8" s="9" t="s">
        <v>6</v>
      </c>
      <c r="D8" s="11" t="s">
        <v>12</v>
      </c>
      <c r="E8" s="10"/>
      <c r="F8" s="10"/>
      <c r="G8" s="10"/>
      <c r="H8" s="10"/>
      <c r="I8" s="10"/>
      <c r="J8" s="10"/>
    </row>
    <row r="9" spans="1:21" ht="14.25" customHeight="1" x14ac:dyDescent="0.25">
      <c r="A9" s="8" t="s">
        <v>13</v>
      </c>
      <c r="B9" s="9">
        <v>43633</v>
      </c>
      <c r="C9" s="9" t="s">
        <v>6</v>
      </c>
      <c r="D9" s="11" t="s">
        <v>14</v>
      </c>
      <c r="E9" s="10"/>
      <c r="F9" s="10"/>
      <c r="G9" s="10"/>
      <c r="H9" s="10"/>
      <c r="I9" s="10"/>
      <c r="J9" s="10"/>
    </row>
    <row r="10" spans="1:21" ht="14.25" customHeight="1" x14ac:dyDescent="0.25">
      <c r="A10" s="12" t="s">
        <v>15</v>
      </c>
      <c r="B10" s="13">
        <v>43350</v>
      </c>
      <c r="C10" s="9" t="s">
        <v>6</v>
      </c>
      <c r="D10" s="11" t="s">
        <v>16</v>
      </c>
      <c r="E10" s="10"/>
      <c r="F10" s="10"/>
      <c r="G10" s="10"/>
      <c r="H10" s="10"/>
      <c r="I10" s="10"/>
      <c r="J10" s="10"/>
    </row>
    <row r="11" spans="1:21" x14ac:dyDescent="0.25">
      <c r="A11" s="12" t="s">
        <v>17</v>
      </c>
      <c r="B11" s="13">
        <v>43359</v>
      </c>
      <c r="C11" s="9" t="s">
        <v>6</v>
      </c>
      <c r="D11" s="11" t="s">
        <v>18</v>
      </c>
      <c r="E11" s="10"/>
      <c r="F11" s="10"/>
      <c r="G11" s="10"/>
      <c r="H11" s="10"/>
      <c r="I11" s="10"/>
      <c r="J11" s="10"/>
    </row>
    <row r="12" spans="1:21" x14ac:dyDescent="0.25">
      <c r="A12" s="12"/>
      <c r="B12" s="13"/>
      <c r="C12" s="9"/>
      <c r="D12" s="11" t="s">
        <v>19</v>
      </c>
      <c r="E12" s="10"/>
      <c r="F12" s="10"/>
      <c r="G12" s="10"/>
      <c r="H12" s="10"/>
      <c r="I12" s="10"/>
      <c r="J12" s="10"/>
    </row>
    <row r="13" spans="1:21" x14ac:dyDescent="0.25">
      <c r="A13" s="12"/>
      <c r="B13" s="13"/>
      <c r="C13" s="9"/>
      <c r="D13" s="11" t="s">
        <v>20</v>
      </c>
      <c r="E13" s="10"/>
      <c r="F13" s="10"/>
      <c r="G13" s="10"/>
      <c r="H13" s="10"/>
      <c r="I13" s="10"/>
      <c r="J13" s="10"/>
    </row>
    <row r="14" spans="1:21" ht="14.25" customHeight="1" x14ac:dyDescent="0.25">
      <c r="A14" s="12" t="s">
        <v>21</v>
      </c>
      <c r="B14" s="13">
        <v>43517</v>
      </c>
      <c r="C14" s="9" t="s">
        <v>6</v>
      </c>
      <c r="D14" s="11" t="s">
        <v>22</v>
      </c>
      <c r="E14" s="10"/>
      <c r="F14" s="10"/>
      <c r="G14" s="10"/>
      <c r="H14" s="10"/>
      <c r="I14" s="10"/>
      <c r="J14" s="10"/>
    </row>
    <row r="15" spans="1:21" ht="14.25" customHeight="1" x14ac:dyDescent="0.25">
      <c r="A15" s="12"/>
      <c r="B15" s="13"/>
      <c r="C15" s="9"/>
      <c r="D15" s="11" t="s">
        <v>23</v>
      </c>
      <c r="E15" s="10"/>
      <c r="F15" s="10"/>
      <c r="G15" s="10"/>
      <c r="H15" s="10"/>
      <c r="I15" s="10"/>
      <c r="J15" s="10"/>
    </row>
    <row r="16" spans="1:21" ht="14.25" customHeight="1" x14ac:dyDescent="0.25">
      <c r="A16" s="12" t="s">
        <v>24</v>
      </c>
      <c r="B16" s="13">
        <v>43563</v>
      </c>
      <c r="C16" s="9" t="s">
        <v>6</v>
      </c>
      <c r="D16" t="s">
        <v>25</v>
      </c>
      <c r="E16" s="10"/>
      <c r="F16" s="10"/>
      <c r="G16" s="10"/>
      <c r="H16" s="10"/>
      <c r="I16" s="10"/>
      <c r="J16" s="10"/>
    </row>
    <row r="17" spans="1:10" ht="14.25" customHeight="1" x14ac:dyDescent="0.25">
      <c r="A17" s="12"/>
      <c r="B17" s="13"/>
      <c r="C17" s="9"/>
      <c r="D17" t="s">
        <v>26</v>
      </c>
      <c r="E17" s="10"/>
      <c r="F17" s="10"/>
      <c r="G17" s="10"/>
      <c r="H17" s="10"/>
      <c r="I17" s="10"/>
      <c r="J17" s="10"/>
    </row>
    <row r="18" spans="1:10" ht="14.25" customHeight="1" x14ac:dyDescent="0.25">
      <c r="A18" s="12"/>
      <c r="B18" s="13"/>
      <c r="C18" s="9"/>
      <c r="D18" t="s">
        <v>27</v>
      </c>
      <c r="E18" s="10"/>
      <c r="F18" s="10"/>
      <c r="G18" s="10"/>
      <c r="H18" s="10"/>
      <c r="I18" s="10"/>
      <c r="J18" s="10"/>
    </row>
    <row r="19" spans="1:10" ht="14.25" customHeight="1" x14ac:dyDescent="0.25">
      <c r="A19" s="12"/>
      <c r="B19" s="13"/>
      <c r="C19" s="9"/>
      <c r="D19" t="s">
        <v>28</v>
      </c>
      <c r="E19" s="10"/>
      <c r="F19" s="10"/>
      <c r="G19" s="10"/>
      <c r="H19" s="10"/>
      <c r="I19" s="10"/>
      <c r="J19" s="10"/>
    </row>
    <row r="20" spans="1:10" ht="14.25" customHeight="1" x14ac:dyDescent="0.25">
      <c r="A20" s="12" t="s">
        <v>29</v>
      </c>
      <c r="B20" s="13">
        <v>43578</v>
      </c>
      <c r="C20" s="9" t="s">
        <v>6</v>
      </c>
      <c r="D20" t="s">
        <v>30</v>
      </c>
      <c r="E20" s="10"/>
      <c r="F20" s="10"/>
      <c r="G20" s="10"/>
      <c r="H20" s="10"/>
      <c r="I20" s="10"/>
      <c r="J20" s="10"/>
    </row>
    <row r="21" spans="1:10" ht="14.25" customHeight="1" x14ac:dyDescent="0.25">
      <c r="A21" s="12" t="s">
        <v>31</v>
      </c>
      <c r="B21" s="13">
        <v>43585</v>
      </c>
      <c r="C21" s="9" t="s">
        <v>6</v>
      </c>
      <c r="D21" t="s">
        <v>32</v>
      </c>
      <c r="E21" s="10"/>
      <c r="F21" s="10"/>
      <c r="G21" s="10"/>
      <c r="H21" s="10"/>
      <c r="I21" s="10"/>
      <c r="J21" s="10"/>
    </row>
    <row r="22" spans="1:10" ht="14.25" customHeight="1" x14ac:dyDescent="0.25">
      <c r="A22" s="12" t="s">
        <v>33</v>
      </c>
      <c r="B22" s="13">
        <v>43607</v>
      </c>
      <c r="C22" s="9" t="s">
        <v>6</v>
      </c>
      <c r="D22" t="s">
        <v>34</v>
      </c>
      <c r="E22" s="10"/>
      <c r="F22" s="10"/>
      <c r="G22" s="10"/>
      <c r="H22" s="10"/>
      <c r="I22" s="10"/>
      <c r="J22" s="10"/>
    </row>
    <row r="23" spans="1:10" x14ac:dyDescent="0.25">
      <c r="A23" s="12"/>
      <c r="B23" s="13"/>
      <c r="C23" s="9"/>
      <c r="D23" t="s">
        <v>35</v>
      </c>
      <c r="E23" s="10"/>
      <c r="F23" s="10"/>
      <c r="G23" s="10"/>
      <c r="H23" s="10"/>
      <c r="I23" s="10"/>
      <c r="J23" s="10"/>
    </row>
    <row r="24" spans="1:10" x14ac:dyDescent="0.25">
      <c r="A24" s="12" t="s">
        <v>36</v>
      </c>
      <c r="B24" s="13">
        <v>43654</v>
      </c>
      <c r="C24" s="9" t="s">
        <v>6</v>
      </c>
      <c r="D24" t="s">
        <v>37</v>
      </c>
      <c r="I24" s="10"/>
      <c r="J24" s="10"/>
    </row>
    <row r="25" spans="1:10" ht="14.25" customHeight="1" x14ac:dyDescent="0.25">
      <c r="A25" s="12"/>
      <c r="B25" s="13"/>
      <c r="C25" s="9"/>
      <c r="D25" t="s">
        <v>38</v>
      </c>
      <c r="I25" s="10"/>
      <c r="J25" s="10"/>
    </row>
    <row r="26" spans="1:10" x14ac:dyDescent="0.25">
      <c r="A26" s="12" t="s">
        <v>39</v>
      </c>
      <c r="B26" s="13">
        <v>43782</v>
      </c>
      <c r="C26" s="9" t="s">
        <v>6</v>
      </c>
      <c r="D26" t="s">
        <v>40</v>
      </c>
      <c r="I26" s="10"/>
      <c r="J26" s="10"/>
    </row>
    <row r="27" spans="1:10" x14ac:dyDescent="0.25">
      <c r="A27" s="12"/>
      <c r="B27" s="13"/>
      <c r="C27" s="9"/>
      <c r="D27" t="s">
        <v>41</v>
      </c>
      <c r="I27" s="10"/>
      <c r="J27" s="10"/>
    </row>
    <row r="28" spans="1:10" x14ac:dyDescent="0.25">
      <c r="A28" s="12"/>
      <c r="B28" s="13"/>
      <c r="C28" s="9"/>
      <c r="D28" t="s">
        <v>42</v>
      </c>
      <c r="I28" s="10"/>
      <c r="J28" s="10"/>
    </row>
    <row r="29" spans="1:10" x14ac:dyDescent="0.25">
      <c r="A29" s="12"/>
      <c r="B29" s="13"/>
      <c r="C29" s="9"/>
      <c r="D29" t="s">
        <v>43</v>
      </c>
      <c r="I29" s="10"/>
      <c r="J29" s="10"/>
    </row>
    <row r="30" spans="1:10" x14ac:dyDescent="0.25">
      <c r="A30" s="12" t="s">
        <v>44</v>
      </c>
      <c r="B30" s="13">
        <v>43808</v>
      </c>
      <c r="C30" s="9" t="s">
        <v>6</v>
      </c>
      <c r="D30" t="s">
        <v>45</v>
      </c>
      <c r="I30" s="10"/>
      <c r="J30" s="10"/>
    </row>
    <row r="31" spans="1:10" x14ac:dyDescent="0.25">
      <c r="A31" s="12"/>
      <c r="B31" s="13"/>
      <c r="C31" s="9"/>
      <c r="D31" t="s">
        <v>46</v>
      </c>
      <c r="I31" s="10"/>
      <c r="J31" s="10"/>
    </row>
    <row r="32" spans="1:10" x14ac:dyDescent="0.25">
      <c r="A32" s="12" t="s">
        <v>47</v>
      </c>
      <c r="B32" s="13">
        <v>43855</v>
      </c>
      <c r="C32" s="9" t="s">
        <v>6</v>
      </c>
      <c r="D32" t="s">
        <v>48</v>
      </c>
      <c r="I32" s="10"/>
      <c r="J32" s="10"/>
    </row>
    <row r="33" spans="1:21" x14ac:dyDescent="0.25">
      <c r="A33" s="12" t="s">
        <v>49</v>
      </c>
      <c r="B33" s="13">
        <v>43856</v>
      </c>
      <c r="C33" s="9" t="s">
        <v>6</v>
      </c>
      <c r="D33" t="s">
        <v>50</v>
      </c>
      <c r="I33" s="10"/>
      <c r="J33" s="10"/>
    </row>
    <row r="34" spans="1:21" x14ac:dyDescent="0.25">
      <c r="A34" s="12" t="s">
        <v>51</v>
      </c>
      <c r="B34" s="13">
        <v>43857</v>
      </c>
      <c r="C34" s="9" t="s">
        <v>6</v>
      </c>
      <c r="D34" t="s">
        <v>52</v>
      </c>
      <c r="I34" s="10"/>
      <c r="J34" s="10"/>
    </row>
    <row r="35" spans="1:21" x14ac:dyDescent="0.25">
      <c r="A35" s="12" t="s">
        <v>53</v>
      </c>
      <c r="B35" s="13">
        <v>44112</v>
      </c>
      <c r="C35" s="9" t="s">
        <v>54</v>
      </c>
      <c r="D35" t="s">
        <v>55</v>
      </c>
      <c r="I35" s="10"/>
      <c r="J35" s="10"/>
    </row>
    <row r="36" spans="1:21" x14ac:dyDescent="0.25">
      <c r="A36" s="12" t="s">
        <v>56</v>
      </c>
      <c r="B36" s="13">
        <v>44245</v>
      </c>
      <c r="C36" s="9" t="s">
        <v>57</v>
      </c>
      <c r="D36" t="s">
        <v>58</v>
      </c>
      <c r="I36" s="10"/>
      <c r="J36" s="10"/>
    </row>
    <row r="37" spans="1:21" x14ac:dyDescent="0.25">
      <c r="A37" s="12" t="s">
        <v>59</v>
      </c>
      <c r="B37" s="13">
        <v>44286</v>
      </c>
      <c r="C37" s="9" t="s">
        <v>60</v>
      </c>
      <c r="D37" t="s">
        <v>61</v>
      </c>
      <c r="I37" s="10"/>
      <c r="J37" s="10"/>
    </row>
    <row r="38" spans="1:21" x14ac:dyDescent="0.25">
      <c r="A38" s="12" t="s">
        <v>62</v>
      </c>
      <c r="B38" s="13">
        <v>44362</v>
      </c>
      <c r="C38" s="9" t="s">
        <v>57</v>
      </c>
      <c r="D38" t="s">
        <v>63</v>
      </c>
      <c r="I38" s="10"/>
      <c r="J38" s="10"/>
    </row>
    <row r="39" spans="1:21" x14ac:dyDescent="0.25">
      <c r="A39" s="12" t="s">
        <v>64</v>
      </c>
      <c r="B39" s="13">
        <v>44383</v>
      </c>
      <c r="C39" s="9" t="s">
        <v>57</v>
      </c>
      <c r="D39" t="s">
        <v>65</v>
      </c>
      <c r="I39" s="10"/>
      <c r="J39" s="10"/>
    </row>
    <row r="40" spans="1:21" x14ac:dyDescent="0.25">
      <c r="A40" s="12" t="s">
        <v>66</v>
      </c>
      <c r="B40" s="13">
        <v>44386</v>
      </c>
      <c r="C40" s="9" t="s">
        <v>60</v>
      </c>
      <c r="D40" t="s">
        <v>67</v>
      </c>
      <c r="I40" s="10"/>
      <c r="J40" s="10"/>
    </row>
    <row r="41" spans="1:21" x14ac:dyDescent="0.25">
      <c r="A41" s="12" t="s">
        <v>68</v>
      </c>
      <c r="B41" s="13">
        <v>44442</v>
      </c>
      <c r="C41" s="9" t="s">
        <v>57</v>
      </c>
      <c r="D41" t="s">
        <v>69</v>
      </c>
      <c r="I41" s="10"/>
      <c r="J41" s="10"/>
    </row>
    <row r="42" spans="1:21" x14ac:dyDescent="0.25">
      <c r="A42" s="12" t="s">
        <v>70</v>
      </c>
      <c r="B42" s="13">
        <v>44582</v>
      </c>
      <c r="C42" s="9" t="s">
        <v>71</v>
      </c>
      <c r="D42" t="s">
        <v>72</v>
      </c>
      <c r="I42" s="10"/>
      <c r="J42" s="10"/>
    </row>
    <row r="43" spans="1:21" x14ac:dyDescent="0.25">
      <c r="A43" s="12" t="s">
        <v>73</v>
      </c>
      <c r="B43" s="13">
        <v>44915</v>
      </c>
      <c r="C43" s="9" t="s">
        <v>74</v>
      </c>
      <c r="D43" t="s">
        <v>75</v>
      </c>
      <c r="I43" s="10"/>
      <c r="J43" s="10"/>
    </row>
    <row r="44" spans="1:21" x14ac:dyDescent="0.25">
      <c r="A44" s="14" t="s">
        <v>76</v>
      </c>
      <c r="B44" s="15">
        <v>45322</v>
      </c>
      <c r="C44" t="s">
        <v>77</v>
      </c>
      <c r="D44" t="s">
        <v>78</v>
      </c>
    </row>
    <row r="45" spans="1:21" x14ac:dyDescent="0.25">
      <c r="A45" s="89" t="s">
        <v>922</v>
      </c>
      <c r="B45" s="90">
        <v>45796</v>
      </c>
      <c r="C45" s="16" t="s">
        <v>923</v>
      </c>
      <c r="D45" s="16" t="s">
        <v>924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53" spans="4:4" x14ac:dyDescent="0.25">
      <c r="D53" s="17"/>
    </row>
    <row r="54" spans="4:4" x14ac:dyDescent="0.25">
      <c r="D54" s="17"/>
    </row>
    <row r="55" spans="4:4" x14ac:dyDescent="0.25">
      <c r="D55" s="17"/>
    </row>
    <row r="56" spans="4:4" x14ac:dyDescent="0.25">
      <c r="D56" s="17"/>
    </row>
    <row r="57" spans="4:4" x14ac:dyDescent="0.25">
      <c r="D57" s="17"/>
    </row>
  </sheetData>
  <mergeCells count="1">
    <mergeCell ref="D5:J5"/>
  </mergeCells>
  <pageMargins left="0.7" right="0.7" top="0.75" bottom="0.75" header="0.511811023622047" footer="0.511811023622047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baseColWidth="10" defaultColWidth="10.5703125" defaultRowHeight="15" x14ac:dyDescent="0.25"/>
  <cols>
    <col min="1" max="2" width="9.85546875" style="14" customWidth="1"/>
    <col min="3" max="3" width="49.42578125" style="14" customWidth="1"/>
    <col min="4" max="4" width="13.42578125" style="14" customWidth="1"/>
    <col min="5" max="6" width="9.85546875" style="14" customWidth="1"/>
    <col min="7" max="7" width="13" customWidth="1"/>
  </cols>
  <sheetData>
    <row r="1" spans="1:7" x14ac:dyDescent="0.25">
      <c r="A1" s="6" t="s">
        <v>79</v>
      </c>
      <c r="B1" s="6"/>
      <c r="C1" s="6"/>
      <c r="D1" s="6"/>
      <c r="E1" s="6"/>
      <c r="F1" s="6"/>
    </row>
    <row r="2" spans="1:7" x14ac:dyDescent="0.25">
      <c r="C2"/>
      <c r="D2"/>
      <c r="E2"/>
      <c r="F2"/>
    </row>
    <row r="3" spans="1:7" x14ac:dyDescent="0.25">
      <c r="A3" s="18" t="s">
        <v>80</v>
      </c>
      <c r="B3" s="18" t="s">
        <v>81</v>
      </c>
      <c r="C3" s="18" t="s">
        <v>81</v>
      </c>
      <c r="D3" s="18" t="s">
        <v>81</v>
      </c>
      <c r="E3" s="18" t="s">
        <v>82</v>
      </c>
      <c r="F3" s="18" t="s">
        <v>82</v>
      </c>
    </row>
    <row r="4" spans="1:7" ht="45" x14ac:dyDescent="0.25">
      <c r="A4" s="19" t="s">
        <v>83</v>
      </c>
      <c r="B4" s="19" t="s">
        <v>84</v>
      </c>
      <c r="C4" s="19" t="s">
        <v>85</v>
      </c>
      <c r="D4" s="19" t="s">
        <v>86</v>
      </c>
      <c r="E4" s="19" t="s">
        <v>87</v>
      </c>
      <c r="F4" s="19" t="s">
        <v>88</v>
      </c>
      <c r="G4" s="20" t="s">
        <v>89</v>
      </c>
    </row>
    <row r="5" spans="1:7" s="26" customFormat="1" x14ac:dyDescent="0.25">
      <c r="A5" s="21" t="s">
        <v>90</v>
      </c>
      <c r="B5" s="21" t="s">
        <v>91</v>
      </c>
      <c r="C5" s="22" t="s">
        <v>92</v>
      </c>
      <c r="D5" s="23" t="s">
        <v>93</v>
      </c>
      <c r="E5" s="24" t="s">
        <v>94</v>
      </c>
      <c r="F5" s="23">
        <v>9</v>
      </c>
      <c r="G5" s="25">
        <v>0</v>
      </c>
    </row>
    <row r="6" spans="1:7" s="26" customFormat="1" x14ac:dyDescent="0.25">
      <c r="A6" s="21" t="s">
        <v>95</v>
      </c>
      <c r="B6" s="21" t="s">
        <v>96</v>
      </c>
      <c r="C6" s="22" t="s">
        <v>97</v>
      </c>
      <c r="D6" s="23" t="s">
        <v>93</v>
      </c>
      <c r="E6" s="24" t="s">
        <v>94</v>
      </c>
      <c r="F6" s="23">
        <v>10</v>
      </c>
      <c r="G6" s="25">
        <v>0</v>
      </c>
    </row>
    <row r="7" spans="1:7" s="26" customFormat="1" x14ac:dyDescent="0.25">
      <c r="A7" s="21" t="s">
        <v>98</v>
      </c>
      <c r="B7" s="21" t="s">
        <v>99</v>
      </c>
      <c r="C7" s="22" t="s">
        <v>100</v>
      </c>
      <c r="D7" s="27" t="s">
        <v>101</v>
      </c>
      <c r="E7" s="24" t="s">
        <v>94</v>
      </c>
      <c r="F7" s="28">
        <v>7</v>
      </c>
      <c r="G7" s="25">
        <v>0</v>
      </c>
    </row>
    <row r="8" spans="1:7" s="26" customFormat="1" x14ac:dyDescent="0.25">
      <c r="A8" s="21" t="s">
        <v>102</v>
      </c>
      <c r="B8" s="21" t="s">
        <v>103</v>
      </c>
      <c r="C8" s="22" t="s">
        <v>103</v>
      </c>
      <c r="D8" s="27" t="s">
        <v>101</v>
      </c>
      <c r="E8" s="24" t="s">
        <v>94</v>
      </c>
      <c r="F8" s="28">
        <v>4</v>
      </c>
      <c r="G8" s="25">
        <v>0</v>
      </c>
    </row>
    <row r="9" spans="1:7" s="26" customFormat="1" x14ac:dyDescent="0.25">
      <c r="A9" s="21" t="s">
        <v>104</v>
      </c>
      <c r="B9" s="21" t="s">
        <v>105</v>
      </c>
      <c r="C9" s="22" t="s">
        <v>106</v>
      </c>
      <c r="D9" s="27" t="s">
        <v>101</v>
      </c>
      <c r="E9" s="24" t="s">
        <v>94</v>
      </c>
      <c r="F9" s="28">
        <v>5</v>
      </c>
      <c r="G9" s="25">
        <v>0</v>
      </c>
    </row>
    <row r="10" spans="1:7" s="26" customFormat="1" x14ac:dyDescent="0.25">
      <c r="A10" s="21" t="s">
        <v>107</v>
      </c>
      <c r="B10" s="21" t="s">
        <v>108</v>
      </c>
      <c r="C10" s="22" t="s">
        <v>109</v>
      </c>
      <c r="D10" s="27" t="s">
        <v>101</v>
      </c>
      <c r="E10" s="24" t="s">
        <v>94</v>
      </c>
      <c r="F10" s="28">
        <v>3</v>
      </c>
      <c r="G10" s="25">
        <v>0</v>
      </c>
    </row>
    <row r="11" spans="1:7" s="26" customFormat="1" x14ac:dyDescent="0.25">
      <c r="A11" s="21" t="s">
        <v>110</v>
      </c>
      <c r="B11" s="21" t="s">
        <v>111</v>
      </c>
      <c r="C11" s="22" t="s">
        <v>112</v>
      </c>
      <c r="D11" s="27" t="s">
        <v>101</v>
      </c>
      <c r="E11" s="24" t="s">
        <v>113</v>
      </c>
      <c r="F11" s="28">
        <v>1</v>
      </c>
      <c r="G11" s="25">
        <v>0</v>
      </c>
    </row>
    <row r="12" spans="1:7" x14ac:dyDescent="0.25">
      <c r="A12" s="28" t="s">
        <v>114</v>
      </c>
      <c r="B12" s="23" t="s">
        <v>115</v>
      </c>
      <c r="C12" s="29" t="s">
        <v>116</v>
      </c>
      <c r="D12" s="30" t="s">
        <v>117</v>
      </c>
      <c r="E12" s="31" t="s">
        <v>94</v>
      </c>
      <c r="F12" s="28">
        <v>11</v>
      </c>
      <c r="G12" s="25"/>
    </row>
    <row r="13" spans="1:7" x14ac:dyDescent="0.25">
      <c r="A13" s="21" t="s">
        <v>118</v>
      </c>
      <c r="B13" s="21" t="s">
        <v>119</v>
      </c>
      <c r="C13" s="22" t="s">
        <v>120</v>
      </c>
      <c r="D13" s="27" t="s">
        <v>101</v>
      </c>
      <c r="E13" s="24" t="s">
        <v>94</v>
      </c>
      <c r="F13" s="28">
        <v>2</v>
      </c>
      <c r="G13" s="25">
        <v>0</v>
      </c>
    </row>
    <row r="14" spans="1:7" x14ac:dyDescent="0.25">
      <c r="A14" s="21" t="s">
        <v>121</v>
      </c>
      <c r="B14" s="21" t="s">
        <v>122</v>
      </c>
      <c r="C14" s="22" t="s">
        <v>123</v>
      </c>
      <c r="D14" s="27" t="s">
        <v>101</v>
      </c>
      <c r="E14" s="24" t="s">
        <v>113</v>
      </c>
      <c r="F14" s="28">
        <v>6</v>
      </c>
      <c r="G14" s="25">
        <v>0</v>
      </c>
    </row>
  </sheetData>
  <conditionalFormatting sqref="E5:E14">
    <cfRule type="cellIs" dxfId="7" priority="2" operator="equal">
      <formula>"disabled"</formula>
    </cfRule>
    <cfRule type="cellIs" dxfId="6" priority="3" operator="equal">
      <formula>"enabled"</formula>
    </cfRule>
  </conditionalFormatting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zoomScale="95" zoomScaleNormal="95" workbookViewId="0">
      <pane xSplit="2" ySplit="4" topLeftCell="C29" activePane="bottomRight" state="frozen"/>
      <selection pane="topRight" activeCell="C1" sqref="C1"/>
      <selection pane="bottomLeft" activeCell="A26" sqref="A26"/>
      <selection pane="bottomRight" activeCell="E52" activeCellId="1" sqref="E14 E52"/>
    </sheetView>
  </sheetViews>
  <sheetFormatPr baseColWidth="10" defaultColWidth="10.5703125" defaultRowHeight="15" x14ac:dyDescent="0.25"/>
  <cols>
    <col min="1" max="1" width="10.7109375" customWidth="1"/>
    <col min="3" max="3" width="25.42578125" customWidth="1"/>
    <col min="4" max="4" width="40.140625" style="32" customWidth="1"/>
    <col min="5" max="6" width="10.7109375" customWidth="1"/>
    <col min="7" max="7" width="11.7109375" customWidth="1"/>
  </cols>
  <sheetData>
    <row r="1" spans="1:9" x14ac:dyDescent="0.25">
      <c r="A1" s="6" t="s">
        <v>124</v>
      </c>
    </row>
    <row r="2" spans="1:9" x14ac:dyDescent="0.25">
      <c r="A2" s="18" t="s">
        <v>125</v>
      </c>
      <c r="C2" s="33"/>
      <c r="D2" s="34"/>
      <c r="E2" s="33"/>
      <c r="F2" s="33"/>
      <c r="G2" s="33"/>
    </row>
    <row r="3" spans="1:9" x14ac:dyDescent="0.25">
      <c r="B3" s="18" t="s">
        <v>80</v>
      </c>
      <c r="C3" s="18" t="s">
        <v>81</v>
      </c>
      <c r="D3" s="18" t="s">
        <v>81</v>
      </c>
      <c r="E3" s="18" t="s">
        <v>81</v>
      </c>
      <c r="F3" s="18" t="s">
        <v>81</v>
      </c>
      <c r="G3" s="18" t="s">
        <v>81</v>
      </c>
    </row>
    <row r="4" spans="1:9" ht="62.25" customHeight="1" x14ac:dyDescent="0.25">
      <c r="A4" s="35" t="s">
        <v>126</v>
      </c>
      <c r="B4" s="35" t="s">
        <v>127</v>
      </c>
      <c r="C4" s="35" t="s">
        <v>128</v>
      </c>
      <c r="D4" s="35" t="s">
        <v>129</v>
      </c>
      <c r="E4" s="35" t="s">
        <v>130</v>
      </c>
      <c r="F4" s="35" t="s">
        <v>131</v>
      </c>
      <c r="G4" s="35" t="s">
        <v>132</v>
      </c>
    </row>
    <row r="5" spans="1:9" x14ac:dyDescent="0.25">
      <c r="A5" s="36" t="s">
        <v>98</v>
      </c>
      <c r="B5" s="36" t="s">
        <v>133</v>
      </c>
      <c r="C5" s="24" t="s">
        <v>134</v>
      </c>
      <c r="D5" s="37" t="s">
        <v>135</v>
      </c>
      <c r="E5" s="24" t="s">
        <v>94</v>
      </c>
      <c r="F5" s="38">
        <v>3</v>
      </c>
      <c r="G5" s="39"/>
    </row>
    <row r="6" spans="1:9" x14ac:dyDescent="0.25">
      <c r="A6" s="36" t="s">
        <v>98</v>
      </c>
      <c r="B6" s="36" t="s">
        <v>136</v>
      </c>
      <c r="C6" s="24" t="s">
        <v>137</v>
      </c>
      <c r="D6" s="37" t="s">
        <v>138</v>
      </c>
      <c r="E6" s="24" t="s">
        <v>113</v>
      </c>
      <c r="F6" s="38">
        <v>2</v>
      </c>
      <c r="G6" s="39"/>
    </row>
    <row r="7" spans="1:9" x14ac:dyDescent="0.25">
      <c r="A7" s="36" t="s">
        <v>98</v>
      </c>
      <c r="B7" s="36" t="s">
        <v>139</v>
      </c>
      <c r="C7" s="24" t="s">
        <v>140</v>
      </c>
      <c r="D7" s="37" t="s">
        <v>141</v>
      </c>
      <c r="E7" s="24" t="s">
        <v>94</v>
      </c>
      <c r="F7" s="38">
        <v>1</v>
      </c>
      <c r="G7" s="39"/>
    </row>
    <row r="8" spans="1:9" x14ac:dyDescent="0.25">
      <c r="A8" s="36" t="s">
        <v>102</v>
      </c>
      <c r="B8" s="36" t="s">
        <v>142</v>
      </c>
      <c r="C8" s="24" t="s">
        <v>143</v>
      </c>
      <c r="D8" s="37" t="s">
        <v>144</v>
      </c>
      <c r="E8" s="24" t="s">
        <v>113</v>
      </c>
      <c r="F8" s="38">
        <v>1</v>
      </c>
      <c r="G8" s="39"/>
    </row>
    <row r="9" spans="1:9" x14ac:dyDescent="0.25">
      <c r="A9" s="36" t="s">
        <v>102</v>
      </c>
      <c r="B9" s="36" t="s">
        <v>145</v>
      </c>
      <c r="C9" s="24" t="s">
        <v>146</v>
      </c>
      <c r="D9" s="37" t="s">
        <v>147</v>
      </c>
      <c r="E9" s="24" t="s">
        <v>94</v>
      </c>
      <c r="F9" s="38">
        <v>13</v>
      </c>
      <c r="G9" s="39"/>
    </row>
    <row r="10" spans="1:9" x14ac:dyDescent="0.25">
      <c r="A10" s="36" t="s">
        <v>102</v>
      </c>
      <c r="B10" s="36" t="s">
        <v>148</v>
      </c>
      <c r="C10" s="24" t="s">
        <v>149</v>
      </c>
      <c r="D10" s="37" t="s">
        <v>150</v>
      </c>
      <c r="E10" s="24" t="s">
        <v>94</v>
      </c>
      <c r="F10" s="38">
        <v>11</v>
      </c>
      <c r="G10" s="39"/>
    </row>
    <row r="11" spans="1:9" x14ac:dyDescent="0.25">
      <c r="A11" s="36" t="s">
        <v>102</v>
      </c>
      <c r="B11" s="36" t="s">
        <v>151</v>
      </c>
      <c r="C11" s="24" t="s">
        <v>152</v>
      </c>
      <c r="D11" s="37" t="s">
        <v>153</v>
      </c>
      <c r="E11" s="24" t="s">
        <v>94</v>
      </c>
      <c r="F11" s="38">
        <v>10</v>
      </c>
      <c r="G11" s="39"/>
    </row>
    <row r="12" spans="1:9" x14ac:dyDescent="0.25">
      <c r="A12" s="36" t="s">
        <v>102</v>
      </c>
      <c r="B12" s="36" t="s">
        <v>154</v>
      </c>
      <c r="C12" s="24" t="s">
        <v>155</v>
      </c>
      <c r="D12" s="37" t="s">
        <v>156</v>
      </c>
      <c r="E12" s="24" t="s">
        <v>94</v>
      </c>
      <c r="F12" s="38">
        <v>9</v>
      </c>
      <c r="G12" s="39"/>
    </row>
    <row r="13" spans="1:9" x14ac:dyDescent="0.25">
      <c r="A13" s="36" t="s">
        <v>102</v>
      </c>
      <c r="B13" s="36" t="s">
        <v>157</v>
      </c>
      <c r="C13" s="24" t="s">
        <v>158</v>
      </c>
      <c r="D13" s="37" t="s">
        <v>159</v>
      </c>
      <c r="E13" s="24" t="s">
        <v>94</v>
      </c>
      <c r="F13" s="38">
        <v>8</v>
      </c>
      <c r="G13" s="39"/>
    </row>
    <row r="14" spans="1:9" x14ac:dyDescent="0.25">
      <c r="A14" s="36" t="s">
        <v>102</v>
      </c>
      <c r="B14" s="36" t="s">
        <v>160</v>
      </c>
      <c r="C14" s="24" t="s">
        <v>161</v>
      </c>
      <c r="D14" s="37" t="s">
        <v>162</v>
      </c>
      <c r="E14" s="24" t="s">
        <v>94</v>
      </c>
      <c r="F14" s="38">
        <v>7</v>
      </c>
      <c r="G14" s="39"/>
    </row>
    <row r="15" spans="1:9" x14ac:dyDescent="0.25">
      <c r="A15" s="36" t="s">
        <v>102</v>
      </c>
      <c r="B15" s="36" t="s">
        <v>163</v>
      </c>
      <c r="C15" s="24" t="s">
        <v>164</v>
      </c>
      <c r="D15" s="37" t="s">
        <v>165</v>
      </c>
      <c r="E15" s="24" t="s">
        <v>94</v>
      </c>
      <c r="F15" s="38">
        <v>6</v>
      </c>
      <c r="G15" s="39"/>
    </row>
    <row r="16" spans="1:9" x14ac:dyDescent="0.25">
      <c r="A16" s="36" t="s">
        <v>102</v>
      </c>
      <c r="B16" s="36" t="s">
        <v>166</v>
      </c>
      <c r="C16" s="24" t="s">
        <v>167</v>
      </c>
      <c r="D16" s="37" t="s">
        <v>168</v>
      </c>
      <c r="E16" s="24" t="s">
        <v>94</v>
      </c>
      <c r="F16" s="38">
        <v>5</v>
      </c>
      <c r="G16" s="39"/>
      <c r="I16" s="40"/>
    </row>
    <row r="17" spans="1:7" x14ac:dyDescent="0.25">
      <c r="A17" s="36" t="s">
        <v>102</v>
      </c>
      <c r="B17" s="36" t="s">
        <v>169</v>
      </c>
      <c r="C17" s="24" t="s">
        <v>170</v>
      </c>
      <c r="D17" s="37" t="s">
        <v>171</v>
      </c>
      <c r="E17" s="24" t="s">
        <v>94</v>
      </c>
      <c r="F17" s="38">
        <v>4</v>
      </c>
      <c r="G17" s="39"/>
    </row>
    <row r="18" spans="1:7" x14ac:dyDescent="0.25">
      <c r="A18" s="36" t="s">
        <v>102</v>
      </c>
      <c r="B18" s="36" t="s">
        <v>172</v>
      </c>
      <c r="C18" s="24" t="s">
        <v>173</v>
      </c>
      <c r="D18" s="37" t="s">
        <v>174</v>
      </c>
      <c r="E18" s="24" t="s">
        <v>94</v>
      </c>
      <c r="F18" s="38">
        <v>3</v>
      </c>
      <c r="G18" s="39"/>
    </row>
    <row r="19" spans="1:7" x14ac:dyDescent="0.25">
      <c r="A19" s="36" t="s">
        <v>102</v>
      </c>
      <c r="B19" s="36" t="s">
        <v>175</v>
      </c>
      <c r="C19" s="24" t="s">
        <v>176</v>
      </c>
      <c r="D19" s="37" t="s">
        <v>177</v>
      </c>
      <c r="E19" s="24" t="s">
        <v>94</v>
      </c>
      <c r="F19" s="38">
        <v>2</v>
      </c>
      <c r="G19" s="39"/>
    </row>
    <row r="20" spans="1:7" x14ac:dyDescent="0.25">
      <c r="A20" s="36" t="s">
        <v>102</v>
      </c>
      <c r="B20" s="36" t="s">
        <v>178</v>
      </c>
      <c r="C20" s="24" t="s">
        <v>179</v>
      </c>
      <c r="D20" s="37" t="s">
        <v>180</v>
      </c>
      <c r="E20" s="24" t="s">
        <v>94</v>
      </c>
      <c r="F20" s="38">
        <v>12</v>
      </c>
      <c r="G20" s="39"/>
    </row>
    <row r="21" spans="1:7" x14ac:dyDescent="0.25">
      <c r="A21" s="41"/>
      <c r="B21" s="41"/>
      <c r="F21" s="14"/>
      <c r="G21" s="42"/>
    </row>
    <row r="22" spans="1:7" x14ac:dyDescent="0.25">
      <c r="A22" s="36" t="s">
        <v>104</v>
      </c>
      <c r="B22" s="36" t="s">
        <v>181</v>
      </c>
      <c r="C22" s="24" t="s">
        <v>143</v>
      </c>
      <c r="D22" s="37" t="s">
        <v>144</v>
      </c>
      <c r="E22" s="24" t="s">
        <v>94</v>
      </c>
      <c r="F22" s="38">
        <v>1</v>
      </c>
      <c r="G22" s="39"/>
    </row>
    <row r="23" spans="1:7" x14ac:dyDescent="0.25">
      <c r="A23" s="41"/>
      <c r="B23" s="41"/>
      <c r="F23" s="14"/>
      <c r="G23" s="42"/>
    </row>
    <row r="24" spans="1:7" x14ac:dyDescent="0.25">
      <c r="A24" s="36" t="s">
        <v>114</v>
      </c>
      <c r="B24" s="36" t="s">
        <v>182</v>
      </c>
      <c r="C24" s="24" t="s">
        <v>183</v>
      </c>
      <c r="D24" s="37" t="s">
        <v>183</v>
      </c>
      <c r="E24" s="24" t="s">
        <v>94</v>
      </c>
      <c r="F24" s="38">
        <v>1</v>
      </c>
      <c r="G24" s="39"/>
    </row>
    <row r="25" spans="1:7" x14ac:dyDescent="0.25">
      <c r="A25" s="41"/>
      <c r="B25" s="41"/>
      <c r="F25" s="14"/>
      <c r="G25" s="42"/>
    </row>
    <row r="26" spans="1:7" x14ac:dyDescent="0.25">
      <c r="A26" s="43" t="s">
        <v>90</v>
      </c>
      <c r="B26" s="43" t="s">
        <v>184</v>
      </c>
      <c r="C26" s="44" t="s">
        <v>185</v>
      </c>
      <c r="D26" s="45" t="s">
        <v>185</v>
      </c>
      <c r="E26" s="44" t="s">
        <v>113</v>
      </c>
      <c r="F26" s="46">
        <v>90</v>
      </c>
      <c r="G26" s="47"/>
    </row>
    <row r="27" spans="1:7" x14ac:dyDescent="0.25">
      <c r="A27" s="36" t="s">
        <v>90</v>
      </c>
      <c r="B27" s="36" t="s">
        <v>186</v>
      </c>
      <c r="C27" s="24" t="s">
        <v>187</v>
      </c>
      <c r="D27" s="37" t="s">
        <v>188</v>
      </c>
      <c r="E27" s="24" t="s">
        <v>94</v>
      </c>
      <c r="F27" s="38">
        <v>3</v>
      </c>
      <c r="G27" s="39"/>
    </row>
    <row r="28" spans="1:7" x14ac:dyDescent="0.25">
      <c r="A28" s="36" t="s">
        <v>90</v>
      </c>
      <c r="B28" s="36" t="s">
        <v>189</v>
      </c>
      <c r="C28" s="24" t="s">
        <v>190</v>
      </c>
      <c r="D28" s="37" t="s">
        <v>191</v>
      </c>
      <c r="E28" s="24" t="s">
        <v>94</v>
      </c>
      <c r="F28" s="38">
        <v>2</v>
      </c>
      <c r="G28" s="39"/>
    </row>
    <row r="29" spans="1:7" x14ac:dyDescent="0.25">
      <c r="A29" s="36" t="s">
        <v>90</v>
      </c>
      <c r="B29" s="36" t="s">
        <v>192</v>
      </c>
      <c r="C29" s="24" t="s">
        <v>193</v>
      </c>
      <c r="D29" s="37" t="s">
        <v>194</v>
      </c>
      <c r="E29" s="24" t="s">
        <v>94</v>
      </c>
      <c r="F29" s="38">
        <v>1</v>
      </c>
      <c r="G29" s="39"/>
    </row>
    <row r="30" spans="1:7" x14ac:dyDescent="0.25">
      <c r="A30" s="41"/>
      <c r="B30" s="41"/>
      <c r="F30" s="14"/>
      <c r="G30" s="42"/>
    </row>
    <row r="31" spans="1:7" x14ac:dyDescent="0.25">
      <c r="A31" s="36" t="s">
        <v>95</v>
      </c>
      <c r="B31" s="36" t="s">
        <v>195</v>
      </c>
      <c r="C31" s="24" t="s">
        <v>196</v>
      </c>
      <c r="D31" s="37" t="s">
        <v>197</v>
      </c>
      <c r="E31" s="24" t="s">
        <v>94</v>
      </c>
      <c r="F31" s="38">
        <v>3</v>
      </c>
      <c r="G31" s="39"/>
    </row>
    <row r="32" spans="1:7" x14ac:dyDescent="0.25">
      <c r="A32" s="36" t="s">
        <v>95</v>
      </c>
      <c r="B32" s="36" t="s">
        <v>198</v>
      </c>
      <c r="C32" s="24" t="s">
        <v>199</v>
      </c>
      <c r="D32" s="37" t="s">
        <v>200</v>
      </c>
      <c r="E32" s="24" t="s">
        <v>94</v>
      </c>
      <c r="F32" s="38">
        <v>2</v>
      </c>
      <c r="G32" s="39"/>
    </row>
    <row r="33" spans="1:7" x14ac:dyDescent="0.25">
      <c r="A33" s="36" t="s">
        <v>95</v>
      </c>
      <c r="B33" s="36" t="s">
        <v>201</v>
      </c>
      <c r="C33" s="24" t="s">
        <v>202</v>
      </c>
      <c r="D33" s="37" t="s">
        <v>203</v>
      </c>
      <c r="E33" s="24" t="s">
        <v>94</v>
      </c>
      <c r="F33" s="38">
        <v>1</v>
      </c>
      <c r="G33" s="39"/>
    </row>
    <row r="34" spans="1:7" x14ac:dyDescent="0.25">
      <c r="A34" s="41"/>
      <c r="B34" s="41"/>
      <c r="F34" s="14"/>
      <c r="G34" s="42"/>
    </row>
    <row r="35" spans="1:7" x14ac:dyDescent="0.25">
      <c r="A35" s="36" t="s">
        <v>107</v>
      </c>
      <c r="B35" s="36" t="s">
        <v>204</v>
      </c>
      <c r="C35" s="24" t="s">
        <v>205</v>
      </c>
      <c r="D35" s="37" t="s">
        <v>205</v>
      </c>
      <c r="E35" s="24" t="s">
        <v>94</v>
      </c>
      <c r="F35" s="38">
        <v>1</v>
      </c>
      <c r="G35" s="39"/>
    </row>
    <row r="36" spans="1:7" x14ac:dyDescent="0.25">
      <c r="A36" s="41"/>
      <c r="B36" s="41"/>
      <c r="F36" s="14"/>
      <c r="G36" s="42"/>
    </row>
    <row r="37" spans="1:7" x14ac:dyDescent="0.25">
      <c r="A37" s="36" t="s">
        <v>118</v>
      </c>
      <c r="B37" s="36" t="s">
        <v>206</v>
      </c>
      <c r="C37" s="24" t="s">
        <v>207</v>
      </c>
      <c r="D37" s="37" t="s">
        <v>208</v>
      </c>
      <c r="E37" s="24" t="s">
        <v>94</v>
      </c>
      <c r="F37" s="38">
        <v>2</v>
      </c>
      <c r="G37" s="39"/>
    </row>
    <row r="38" spans="1:7" x14ac:dyDescent="0.25">
      <c r="A38" s="36" t="s">
        <v>118</v>
      </c>
      <c r="B38" s="36" t="s">
        <v>209</v>
      </c>
      <c r="C38" s="24" t="s">
        <v>210</v>
      </c>
      <c r="D38" s="37" t="s">
        <v>211</v>
      </c>
      <c r="E38" s="24" t="s">
        <v>94</v>
      </c>
      <c r="F38" s="38">
        <v>1</v>
      </c>
      <c r="G38" s="39"/>
    </row>
    <row r="39" spans="1:7" x14ac:dyDescent="0.25">
      <c r="A39" s="41"/>
      <c r="B39" s="41"/>
      <c r="F39" s="14"/>
      <c r="G39" s="42"/>
    </row>
    <row r="40" spans="1:7" x14ac:dyDescent="0.25">
      <c r="A40" s="36" t="s">
        <v>110</v>
      </c>
      <c r="B40" s="36" t="s">
        <v>212</v>
      </c>
      <c r="C40" s="24" t="s">
        <v>213</v>
      </c>
      <c r="D40" s="24" t="s">
        <v>214</v>
      </c>
      <c r="E40" s="44" t="s">
        <v>113</v>
      </c>
      <c r="F40" s="38">
        <v>11</v>
      </c>
      <c r="G40" s="39"/>
    </row>
    <row r="41" spans="1:7" x14ac:dyDescent="0.25">
      <c r="A41" s="36" t="s">
        <v>110</v>
      </c>
      <c r="B41" s="36" t="s">
        <v>215</v>
      </c>
      <c r="C41" s="24" t="s">
        <v>216</v>
      </c>
      <c r="D41" s="24" t="s">
        <v>217</v>
      </c>
      <c r="E41" s="44" t="s">
        <v>113</v>
      </c>
      <c r="F41" s="38">
        <v>10</v>
      </c>
      <c r="G41" s="39"/>
    </row>
    <row r="42" spans="1:7" x14ac:dyDescent="0.25">
      <c r="A42" s="36" t="s">
        <v>110</v>
      </c>
      <c r="B42" s="36" t="s">
        <v>218</v>
      </c>
      <c r="C42" s="24" t="s">
        <v>219</v>
      </c>
      <c r="D42" s="24" t="s">
        <v>220</v>
      </c>
      <c r="E42" s="44" t="s">
        <v>113</v>
      </c>
      <c r="F42" s="38">
        <v>9</v>
      </c>
      <c r="G42" s="39"/>
    </row>
    <row r="43" spans="1:7" x14ac:dyDescent="0.25">
      <c r="A43" s="36" t="s">
        <v>110</v>
      </c>
      <c r="B43" s="36" t="s">
        <v>221</v>
      </c>
      <c r="C43" s="24" t="s">
        <v>222</v>
      </c>
      <c r="D43" s="24" t="s">
        <v>223</v>
      </c>
      <c r="E43" s="44" t="s">
        <v>113</v>
      </c>
      <c r="F43" s="38">
        <v>8</v>
      </c>
      <c r="G43" s="39"/>
    </row>
    <row r="44" spans="1:7" x14ac:dyDescent="0.25">
      <c r="A44" s="36" t="s">
        <v>110</v>
      </c>
      <c r="B44" s="36" t="s">
        <v>224</v>
      </c>
      <c r="C44" s="24" t="s">
        <v>225</v>
      </c>
      <c r="D44" s="24" t="s">
        <v>226</v>
      </c>
      <c r="E44" s="44" t="s">
        <v>113</v>
      </c>
      <c r="F44" s="38">
        <v>7</v>
      </c>
      <c r="G44" s="39"/>
    </row>
    <row r="45" spans="1:7" x14ac:dyDescent="0.25">
      <c r="A45" s="36" t="s">
        <v>110</v>
      </c>
      <c r="B45" s="36" t="s">
        <v>227</v>
      </c>
      <c r="C45" s="24" t="s">
        <v>228</v>
      </c>
      <c r="D45" s="24" t="s">
        <v>229</v>
      </c>
      <c r="E45" s="44" t="s">
        <v>113</v>
      </c>
      <c r="F45" s="38">
        <v>6</v>
      </c>
      <c r="G45" s="39"/>
    </row>
    <row r="46" spans="1:7" x14ac:dyDescent="0.25">
      <c r="A46" s="36" t="s">
        <v>110</v>
      </c>
      <c r="B46" s="36" t="s">
        <v>230</v>
      </c>
      <c r="C46" s="24" t="s">
        <v>231</v>
      </c>
      <c r="D46" s="24" t="s">
        <v>232</v>
      </c>
      <c r="E46" s="44" t="s">
        <v>113</v>
      </c>
      <c r="F46" s="38">
        <v>5</v>
      </c>
      <c r="G46" s="39"/>
    </row>
    <row r="47" spans="1:7" x14ac:dyDescent="0.25">
      <c r="A47" s="36" t="s">
        <v>110</v>
      </c>
      <c r="B47" s="36" t="s">
        <v>233</v>
      </c>
      <c r="C47" s="24" t="s">
        <v>234</v>
      </c>
      <c r="D47" s="24" t="s">
        <v>235</v>
      </c>
      <c r="E47" s="44" t="s">
        <v>113</v>
      </c>
      <c r="F47" s="38">
        <v>4</v>
      </c>
      <c r="G47" s="39"/>
    </row>
    <row r="48" spans="1:7" x14ac:dyDescent="0.25">
      <c r="A48" s="36" t="s">
        <v>110</v>
      </c>
      <c r="B48" s="36" t="s">
        <v>236</v>
      </c>
      <c r="C48" s="24" t="s">
        <v>237</v>
      </c>
      <c r="D48" s="24" t="s">
        <v>238</v>
      </c>
      <c r="E48" s="44" t="s">
        <v>113</v>
      </c>
      <c r="F48" s="38">
        <v>3</v>
      </c>
      <c r="G48" s="39"/>
    </row>
    <row r="49" spans="1:7" x14ac:dyDescent="0.25">
      <c r="A49" s="36" t="s">
        <v>110</v>
      </c>
      <c r="B49" s="36" t="s">
        <v>239</v>
      </c>
      <c r="C49" s="24" t="s">
        <v>240</v>
      </c>
      <c r="D49" s="24" t="s">
        <v>241</v>
      </c>
      <c r="E49" s="44" t="s">
        <v>113</v>
      </c>
      <c r="F49" s="38">
        <v>2</v>
      </c>
      <c r="G49" s="39"/>
    </row>
    <row r="50" spans="1:7" x14ac:dyDescent="0.25">
      <c r="A50" s="36" t="s">
        <v>110</v>
      </c>
      <c r="B50" s="36" t="s">
        <v>242</v>
      </c>
      <c r="C50" s="24" t="s">
        <v>243</v>
      </c>
      <c r="D50" s="24" t="s">
        <v>244</v>
      </c>
      <c r="E50" s="44" t="s">
        <v>113</v>
      </c>
      <c r="F50" s="38">
        <v>1</v>
      </c>
      <c r="G50" s="39"/>
    </row>
    <row r="51" spans="1:7" x14ac:dyDescent="0.25">
      <c r="A51" s="41"/>
      <c r="B51" s="41"/>
      <c r="D51"/>
      <c r="E51" s="48"/>
      <c r="F51" s="14"/>
      <c r="G51" s="42"/>
    </row>
    <row r="52" spans="1:7" x14ac:dyDescent="0.25">
      <c r="A52" s="36" t="s">
        <v>121</v>
      </c>
      <c r="B52" s="36" t="s">
        <v>245</v>
      </c>
      <c r="C52" s="24" t="s">
        <v>246</v>
      </c>
      <c r="D52" s="24" t="s">
        <v>247</v>
      </c>
      <c r="E52" s="44" t="s">
        <v>113</v>
      </c>
      <c r="F52" s="38">
        <v>1</v>
      </c>
      <c r="G52" s="49"/>
    </row>
  </sheetData>
  <conditionalFormatting sqref="E5:E52">
    <cfRule type="cellIs" dxfId="5" priority="2" operator="equal">
      <formula>"disabled"</formula>
    </cfRule>
    <cfRule type="cellIs" dxfId="4" priority="3" operator="equal">
      <formula>"enabled"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45"/>
  <sheetViews>
    <sheetView showGridLines="0" tabSelected="1" zoomScale="95" zoomScaleNormal="95" workbookViewId="0">
      <pane ySplit="5" topLeftCell="A99" activePane="bottomLeft" state="frozen"/>
      <selection pane="bottomLeft" activeCell="F124" sqref="F124"/>
    </sheetView>
  </sheetViews>
  <sheetFormatPr baseColWidth="10" defaultColWidth="10.5703125" defaultRowHeight="15" x14ac:dyDescent="0.25"/>
  <cols>
    <col min="1" max="1" width="6.42578125" style="50" customWidth="1"/>
    <col min="2" max="2" width="9" style="50" customWidth="1"/>
    <col min="3" max="3" width="6.42578125" style="50" customWidth="1"/>
    <col min="4" max="4" width="18.7109375" style="50" customWidth="1"/>
    <col min="5" max="5" width="11.28515625" style="51" customWidth="1"/>
    <col min="6" max="6" width="32.7109375" style="50" customWidth="1"/>
    <col min="7" max="7" width="63.140625" style="50" customWidth="1"/>
    <col min="8" max="8" width="9.85546875" style="50" customWidth="1"/>
    <col min="9" max="9" width="12.140625" style="50" customWidth="1"/>
    <col min="10" max="10" width="8.28515625" style="50" customWidth="1"/>
    <col min="11" max="11" width="13.140625" style="50" customWidth="1"/>
    <col min="12" max="12" width="14.42578125" style="50" customWidth="1"/>
    <col min="13" max="13" width="15" style="50" customWidth="1"/>
    <col min="14" max="16" width="8" style="50" customWidth="1"/>
    <col min="17" max="17" width="9.140625" style="50" customWidth="1"/>
    <col min="18" max="18" width="7.42578125" style="50" customWidth="1"/>
    <col min="19" max="19" width="10.42578125" style="50" customWidth="1"/>
    <col min="20" max="20" width="4.140625" customWidth="1"/>
    <col min="21" max="21" width="12.7109375" style="50" customWidth="1"/>
    <col min="22" max="22" width="11.7109375" style="50" customWidth="1"/>
    <col min="23" max="23" width="12.7109375" customWidth="1"/>
    <col min="24" max="24" width="12.7109375" style="50" customWidth="1"/>
    <col min="25" max="25" width="11.7109375" style="50" customWidth="1"/>
    <col min="26" max="26" width="11.7109375" customWidth="1"/>
    <col min="27" max="28" width="11.7109375" style="50" customWidth="1"/>
    <col min="29" max="29" width="11.7109375" customWidth="1"/>
    <col min="30" max="30" width="11.7109375" style="50" customWidth="1"/>
    <col min="31" max="31" width="19.7109375" style="50" customWidth="1"/>
    <col min="32" max="32" width="10.42578125" style="50" customWidth="1"/>
    <col min="33" max="36" width="8.140625" style="50" customWidth="1"/>
    <col min="37" max="37" width="12" customWidth="1"/>
    <col min="38" max="38" width="12" style="50" customWidth="1"/>
    <col min="39" max="39" width="11.7109375" style="50" customWidth="1"/>
    <col min="40" max="40" width="12.7109375" customWidth="1"/>
    <col min="41" max="41" width="12.7109375" style="50" customWidth="1"/>
    <col min="42" max="42" width="18.140625" style="50" customWidth="1"/>
    <col min="43" max="50" width="12.7109375" style="50" customWidth="1"/>
    <col min="51" max="51" width="14.140625" customWidth="1"/>
    <col min="52" max="52" width="14.140625" style="50" customWidth="1"/>
    <col min="53" max="53" width="12.7109375" style="50" customWidth="1"/>
    <col min="54" max="54" width="12.7109375" customWidth="1"/>
    <col min="55" max="55" width="12.7109375" style="50" customWidth="1"/>
    <col min="56" max="56" width="20.42578125" style="50" customWidth="1"/>
    <col min="57" max="57" width="11.7109375" customWidth="1"/>
    <col min="58" max="58" width="11.7109375" style="50" customWidth="1"/>
    <col min="59" max="59" width="18.28515625" style="50" customWidth="1"/>
    <col min="60" max="60" width="10.42578125" style="50" customWidth="1"/>
    <col min="61" max="62" width="8.140625" style="50" customWidth="1"/>
    <col min="63" max="63" width="8.140625" customWidth="1"/>
    <col min="64" max="64" width="8.140625" style="50" customWidth="1"/>
    <col min="65" max="65" width="20.42578125" style="50" customWidth="1"/>
    <col min="66" max="66" width="9.85546875" style="50" customWidth="1"/>
    <col min="67" max="67" width="9.42578125" style="50" customWidth="1"/>
    <col min="68" max="69" width="11.28515625" style="50" customWidth="1"/>
    <col min="70" max="70" width="12.28515625" customWidth="1"/>
    <col min="71" max="73" width="11.28515625" style="50" customWidth="1"/>
    <col min="74" max="74" width="7.5703125" customWidth="1"/>
    <col min="75" max="76" width="11.28515625" style="50" customWidth="1"/>
    <col min="78" max="79" width="10.5703125" style="50"/>
    <col min="81" max="82" width="10.5703125" style="50"/>
    <col min="84" max="85" width="10.5703125" style="50"/>
    <col min="87" max="89" width="10.5703125" style="50"/>
    <col min="91" max="94" width="10.5703125" style="50"/>
    <col min="96" max="98" width="10.5703125" style="50"/>
    <col min="100" max="1024" width="10.5703125" style="50"/>
  </cols>
  <sheetData>
    <row r="1" spans="1:101" x14ac:dyDescent="0.25">
      <c r="A1" s="51" t="s">
        <v>248</v>
      </c>
      <c r="B1" s="51"/>
      <c r="C1" s="51"/>
      <c r="D1" s="51"/>
      <c r="F1" s="51"/>
      <c r="G1" s="51"/>
      <c r="H1" s="51"/>
      <c r="I1" s="51"/>
      <c r="J1" s="51"/>
      <c r="K1" s="51"/>
      <c r="S1" s="52" t="s">
        <v>249</v>
      </c>
      <c r="AA1" s="51"/>
      <c r="AB1" s="51"/>
      <c r="AD1" s="51"/>
      <c r="AE1" s="51"/>
      <c r="AF1" s="51"/>
      <c r="AL1" s="51"/>
      <c r="AM1" s="51"/>
      <c r="AZ1" s="51"/>
      <c r="BA1" s="51"/>
      <c r="BF1" s="51"/>
      <c r="BG1" s="51"/>
      <c r="BH1" s="51"/>
    </row>
    <row r="2" spans="1:101" ht="32.1" customHeight="1" x14ac:dyDescent="0.25">
      <c r="A2" s="53"/>
      <c r="B2" s="53"/>
      <c r="C2" s="54" t="s">
        <v>125</v>
      </c>
      <c r="D2" s="53"/>
      <c r="E2" s="54" t="s">
        <v>250</v>
      </c>
      <c r="L2" s="53"/>
      <c r="M2" s="53"/>
      <c r="N2" s="53"/>
      <c r="O2" s="53"/>
      <c r="P2" s="53"/>
      <c r="Q2" s="53"/>
      <c r="R2" s="53"/>
      <c r="S2" s="52"/>
      <c r="U2" s="3" t="s">
        <v>251</v>
      </c>
      <c r="V2" s="3"/>
      <c r="X2" s="3" t="s">
        <v>252</v>
      </c>
      <c r="Y2" s="3"/>
      <c r="AA2" s="3" t="s">
        <v>253</v>
      </c>
      <c r="AB2" s="3"/>
      <c r="AD2" s="2" t="s">
        <v>254</v>
      </c>
      <c r="AE2" s="2"/>
      <c r="AF2" s="2"/>
      <c r="AG2" s="2"/>
      <c r="AH2" s="2"/>
      <c r="AI2" s="2"/>
      <c r="AJ2" s="2"/>
      <c r="AL2" s="3" t="s">
        <v>255</v>
      </c>
      <c r="AM2" s="3"/>
      <c r="AO2" s="3" t="s">
        <v>256</v>
      </c>
      <c r="AP2" s="3"/>
      <c r="AQ2" s="3"/>
      <c r="AR2" s="3"/>
      <c r="AS2" s="3"/>
      <c r="AT2" s="3"/>
      <c r="AU2" s="3"/>
      <c r="AV2" s="3"/>
      <c r="AW2" s="3"/>
      <c r="AX2" s="3"/>
      <c r="AZ2" s="3" t="s">
        <v>257</v>
      </c>
      <c r="BA2" s="3"/>
      <c r="BC2" s="3" t="s">
        <v>258</v>
      </c>
      <c r="BD2" s="3"/>
      <c r="BF2" s="2" t="s">
        <v>259</v>
      </c>
      <c r="BG2" s="2"/>
      <c r="BH2" s="2"/>
      <c r="BI2" s="2"/>
      <c r="BJ2" s="2"/>
      <c r="BL2" s="2" t="s">
        <v>260</v>
      </c>
      <c r="BM2" s="2"/>
      <c r="BN2" s="2"/>
      <c r="BO2" s="2"/>
      <c r="BP2" s="2"/>
      <c r="BQ2" s="2"/>
      <c r="BS2" s="2" t="s">
        <v>261</v>
      </c>
      <c r="BT2" s="2"/>
      <c r="BU2" s="2"/>
      <c r="BW2" s="2" t="s">
        <v>262</v>
      </c>
      <c r="BX2" s="2"/>
      <c r="BZ2" s="2" t="s">
        <v>263</v>
      </c>
      <c r="CA2" s="2"/>
      <c r="CC2" s="2" t="s">
        <v>264</v>
      </c>
      <c r="CD2" s="2"/>
      <c r="CF2" s="2" t="s">
        <v>265</v>
      </c>
      <c r="CG2" s="2"/>
      <c r="CI2" s="2" t="s">
        <v>266</v>
      </c>
      <c r="CJ2" s="2"/>
      <c r="CK2" s="2"/>
      <c r="CM2" s="2" t="s">
        <v>267</v>
      </c>
      <c r="CN2" s="2"/>
      <c r="CO2" s="2"/>
      <c r="CP2" s="2"/>
      <c r="CR2" s="2" t="s">
        <v>268</v>
      </c>
      <c r="CS2" s="2"/>
      <c r="CT2" s="56"/>
      <c r="CV2" s="2" t="s">
        <v>269</v>
      </c>
      <c r="CW2" s="2"/>
    </row>
    <row r="3" spans="1:101" ht="37.9" customHeight="1" x14ac:dyDescent="0.25">
      <c r="A3" s="53"/>
      <c r="B3" s="53"/>
      <c r="C3" s="54"/>
      <c r="D3" s="53"/>
      <c r="E3" s="52" t="s">
        <v>270</v>
      </c>
      <c r="F3" s="52" t="s">
        <v>270</v>
      </c>
      <c r="G3" s="52" t="s">
        <v>270</v>
      </c>
      <c r="H3" s="52" t="s">
        <v>271</v>
      </c>
      <c r="I3" s="52" t="s">
        <v>270</v>
      </c>
      <c r="J3" s="52" t="s">
        <v>270</v>
      </c>
      <c r="K3" s="52" t="s">
        <v>270</v>
      </c>
      <c r="L3" s="52" t="s">
        <v>270</v>
      </c>
      <c r="M3" s="52" t="s">
        <v>270</v>
      </c>
      <c r="N3" s="52" t="s">
        <v>270</v>
      </c>
      <c r="O3" s="52" t="s">
        <v>270</v>
      </c>
      <c r="P3" s="52" t="s">
        <v>270</v>
      </c>
      <c r="Q3" s="52" t="s">
        <v>270</v>
      </c>
      <c r="R3" s="52" t="s">
        <v>270</v>
      </c>
      <c r="S3" s="52" t="s">
        <v>270</v>
      </c>
      <c r="U3" s="55"/>
      <c r="V3" s="55"/>
      <c r="X3" s="55"/>
      <c r="Y3" s="55"/>
      <c r="AA3" s="55"/>
      <c r="AB3" s="55"/>
      <c r="AD3" s="56"/>
      <c r="AE3" s="56"/>
      <c r="AF3" s="56"/>
      <c r="AG3" s="56"/>
      <c r="AH3" s="56"/>
      <c r="AI3" s="56"/>
      <c r="AJ3" s="56"/>
      <c r="AL3" s="55"/>
      <c r="AM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Z3" s="55"/>
      <c r="BA3" s="55"/>
      <c r="BC3" s="55"/>
      <c r="BD3" s="55"/>
      <c r="BF3" s="56"/>
      <c r="BG3" s="56"/>
      <c r="BH3" s="56"/>
      <c r="BI3" s="56"/>
      <c r="BJ3" s="56"/>
      <c r="BL3" s="56"/>
      <c r="BM3" s="56"/>
      <c r="BN3" s="56"/>
      <c r="BO3" s="56"/>
      <c r="BP3" s="56"/>
      <c r="BQ3" s="56"/>
      <c r="BS3" s="56"/>
      <c r="BT3" s="56"/>
      <c r="BU3" s="56"/>
      <c r="BW3" s="56"/>
      <c r="BX3" s="56"/>
      <c r="BZ3" s="56"/>
      <c r="CA3" s="56"/>
      <c r="CC3" s="56"/>
      <c r="CD3" s="56"/>
      <c r="CF3" s="56"/>
      <c r="CG3" s="56"/>
      <c r="CI3" s="56"/>
      <c r="CJ3" s="55"/>
      <c r="CK3" s="55"/>
      <c r="CM3" s="55"/>
      <c r="CN3" s="55"/>
      <c r="CO3" s="55"/>
      <c r="CP3" s="55"/>
      <c r="CR3" s="55"/>
      <c r="CS3" s="55"/>
      <c r="CT3" s="55"/>
      <c r="CV3" s="56"/>
      <c r="CW3" s="56"/>
    </row>
    <row r="4" spans="1:101" ht="42" customHeight="1" x14ac:dyDescent="0.25">
      <c r="A4" s="57" t="s">
        <v>83</v>
      </c>
      <c r="B4" s="19" t="s">
        <v>126</v>
      </c>
      <c r="C4" s="58" t="s">
        <v>127</v>
      </c>
      <c r="D4" s="35" t="s">
        <v>128</v>
      </c>
      <c r="E4" s="59" t="s">
        <v>272</v>
      </c>
      <c r="F4" s="60" t="s">
        <v>273</v>
      </c>
      <c r="G4" s="60" t="s">
        <v>274</v>
      </c>
      <c r="H4" s="59" t="s">
        <v>275</v>
      </c>
      <c r="I4" s="59" t="s">
        <v>276</v>
      </c>
      <c r="J4" s="59" t="s">
        <v>277</v>
      </c>
      <c r="K4" s="61" t="s">
        <v>278</v>
      </c>
      <c r="L4" s="62" t="s">
        <v>279</v>
      </c>
      <c r="M4" s="61" t="s">
        <v>280</v>
      </c>
      <c r="N4" s="61" t="s">
        <v>281</v>
      </c>
      <c r="O4" s="61" t="s">
        <v>282</v>
      </c>
      <c r="P4" s="62" t="s">
        <v>283</v>
      </c>
      <c r="Q4" s="61" t="s">
        <v>284</v>
      </c>
      <c r="R4" s="62" t="s">
        <v>285</v>
      </c>
      <c r="S4" s="61" t="s">
        <v>286</v>
      </c>
      <c r="U4" s="55" t="s">
        <v>287</v>
      </c>
      <c r="V4" s="56" t="s">
        <v>288</v>
      </c>
      <c r="X4" s="55" t="s">
        <v>287</v>
      </c>
      <c r="Y4" s="56" t="s">
        <v>288</v>
      </c>
      <c r="AA4" s="55" t="s">
        <v>287</v>
      </c>
      <c r="AB4" s="56" t="s">
        <v>288</v>
      </c>
      <c r="AD4" s="55" t="s">
        <v>287</v>
      </c>
      <c r="AE4" s="56" t="s">
        <v>288</v>
      </c>
      <c r="AF4" s="56" t="s">
        <v>289</v>
      </c>
      <c r="AG4" s="55" t="s">
        <v>290</v>
      </c>
      <c r="AH4" s="55" t="s">
        <v>291</v>
      </c>
      <c r="AI4" s="55" t="s">
        <v>292</v>
      </c>
      <c r="AJ4" s="55" t="s">
        <v>293</v>
      </c>
      <c r="AL4" s="55" t="s">
        <v>287</v>
      </c>
      <c r="AM4" s="56" t="s">
        <v>288</v>
      </c>
      <c r="AO4" s="55" t="s">
        <v>287</v>
      </c>
      <c r="AP4" s="56" t="s">
        <v>288</v>
      </c>
      <c r="AQ4" s="56" t="s">
        <v>289</v>
      </c>
      <c r="AR4" s="55" t="s">
        <v>294</v>
      </c>
      <c r="AS4" s="55" t="s">
        <v>295</v>
      </c>
      <c r="AT4" s="55" t="s">
        <v>296</v>
      </c>
      <c r="AU4" s="55" t="s">
        <v>297</v>
      </c>
      <c r="AV4" s="55" t="s">
        <v>298</v>
      </c>
      <c r="AW4" s="55" t="s">
        <v>299</v>
      </c>
      <c r="AX4" s="55" t="s">
        <v>300</v>
      </c>
      <c r="AZ4" s="55" t="s">
        <v>287</v>
      </c>
      <c r="BA4" s="56" t="s">
        <v>288</v>
      </c>
      <c r="BC4" s="55" t="s">
        <v>287</v>
      </c>
      <c r="BD4" s="56" t="s">
        <v>288</v>
      </c>
      <c r="BF4" s="55" t="s">
        <v>287</v>
      </c>
      <c r="BG4" s="56" t="s">
        <v>288</v>
      </c>
      <c r="BH4" s="56" t="s">
        <v>289</v>
      </c>
      <c r="BI4" s="55" t="s">
        <v>301</v>
      </c>
      <c r="BJ4" s="55" t="s">
        <v>302</v>
      </c>
      <c r="BL4" s="55" t="s">
        <v>287</v>
      </c>
      <c r="BM4" s="56" t="s">
        <v>288</v>
      </c>
      <c r="BN4" s="56" t="s">
        <v>289</v>
      </c>
      <c r="BO4" s="55" t="s">
        <v>290</v>
      </c>
      <c r="BP4" s="55" t="s">
        <v>303</v>
      </c>
      <c r="BQ4" s="55" t="s">
        <v>304</v>
      </c>
      <c r="BS4" s="55" t="s">
        <v>287</v>
      </c>
      <c r="BT4" s="56" t="s">
        <v>288</v>
      </c>
      <c r="BU4" s="56" t="s">
        <v>289</v>
      </c>
      <c r="BW4" s="55" t="s">
        <v>287</v>
      </c>
      <c r="BX4" s="56" t="s">
        <v>288</v>
      </c>
      <c r="BZ4" s="55" t="s">
        <v>287</v>
      </c>
      <c r="CA4" s="56" t="s">
        <v>288</v>
      </c>
      <c r="CC4" s="55" t="s">
        <v>287</v>
      </c>
      <c r="CD4" s="56" t="s">
        <v>288</v>
      </c>
      <c r="CF4" s="55" t="s">
        <v>287</v>
      </c>
      <c r="CG4" s="56" t="s">
        <v>288</v>
      </c>
      <c r="CI4" s="55" t="s">
        <v>287</v>
      </c>
      <c r="CJ4" s="55" t="s">
        <v>288</v>
      </c>
      <c r="CK4" s="55"/>
      <c r="CM4" s="55" t="s">
        <v>287</v>
      </c>
      <c r="CN4" s="55" t="s">
        <v>288</v>
      </c>
      <c r="CO4" s="55" t="s">
        <v>289</v>
      </c>
      <c r="CP4" s="55" t="s">
        <v>305</v>
      </c>
      <c r="CR4" s="55" t="s">
        <v>287</v>
      </c>
      <c r="CS4" s="55" t="s">
        <v>288</v>
      </c>
      <c r="CT4" s="55" t="s">
        <v>289</v>
      </c>
      <c r="CV4" s="55" t="s">
        <v>287</v>
      </c>
      <c r="CW4" s="56" t="s">
        <v>288</v>
      </c>
    </row>
    <row r="5" spans="1:101" ht="19.5" customHeight="1" x14ac:dyDescent="0.25">
      <c r="A5" s="57"/>
      <c r="B5" s="19"/>
      <c r="C5" s="58"/>
      <c r="D5" s="35"/>
      <c r="E5" s="59"/>
      <c r="F5" s="60"/>
      <c r="G5" s="60"/>
      <c r="H5" s="59"/>
      <c r="I5" s="59"/>
      <c r="J5" s="59"/>
      <c r="K5" s="59"/>
      <c r="L5" s="63" t="s">
        <v>306</v>
      </c>
      <c r="M5" s="61"/>
      <c r="N5" s="61"/>
      <c r="O5" s="61"/>
      <c r="P5" s="62"/>
      <c r="Q5" s="61"/>
      <c r="R5" s="62"/>
      <c r="S5" s="61"/>
      <c r="U5" s="1" t="s">
        <v>307</v>
      </c>
      <c r="V5" s="1"/>
      <c r="X5" s="1" t="s">
        <v>308</v>
      </c>
      <c r="Y5" s="1"/>
      <c r="AA5" s="55"/>
      <c r="AB5" s="56"/>
      <c r="AD5" s="55"/>
      <c r="AE5" s="56"/>
      <c r="AF5" s="56"/>
      <c r="AG5" s="55" t="s">
        <v>309</v>
      </c>
      <c r="AH5" s="55" t="s">
        <v>310</v>
      </c>
      <c r="AI5" s="55" t="s">
        <v>311</v>
      </c>
      <c r="AJ5" s="55" t="s">
        <v>312</v>
      </c>
      <c r="AL5" s="1" t="s">
        <v>313</v>
      </c>
      <c r="AM5" s="1"/>
      <c r="AO5" s="55"/>
      <c r="AP5" s="55"/>
      <c r="AQ5" s="55"/>
      <c r="AR5" s="55"/>
      <c r="AS5" s="55"/>
      <c r="AT5" s="55"/>
      <c r="AU5" s="55"/>
      <c r="AV5" s="55"/>
      <c r="AW5" s="55"/>
      <c r="AX5" s="55"/>
      <c r="AZ5" s="1"/>
      <c r="BA5" s="1"/>
      <c r="BC5" s="55"/>
      <c r="BD5" s="64"/>
      <c r="BF5" s="55"/>
      <c r="BG5" s="56"/>
      <c r="BH5" s="56"/>
      <c r="BI5" s="55" t="s">
        <v>314</v>
      </c>
      <c r="BJ5" s="55" t="s">
        <v>315</v>
      </c>
      <c r="BL5" s="55"/>
      <c r="BM5" s="56"/>
      <c r="BN5" s="56"/>
      <c r="BO5" s="55" t="s">
        <v>316</v>
      </c>
      <c r="BP5" s="55" t="s">
        <v>317</v>
      </c>
      <c r="BQ5" s="55" t="s">
        <v>318</v>
      </c>
      <c r="BS5" s="55"/>
      <c r="BT5" s="55"/>
      <c r="BU5" s="55"/>
      <c r="BW5" s="55"/>
      <c r="BX5" s="55"/>
    </row>
    <row r="6" spans="1:101" s="73" customFormat="1" x14ac:dyDescent="0.25">
      <c r="A6" s="65" t="s">
        <v>98</v>
      </c>
      <c r="B6" s="66" t="s">
        <v>99</v>
      </c>
      <c r="C6" s="65" t="s">
        <v>133</v>
      </c>
      <c r="D6" s="67" t="s">
        <v>134</v>
      </c>
      <c r="E6" s="68" t="s">
        <v>319</v>
      </c>
      <c r="F6" s="67" t="s">
        <v>320</v>
      </c>
      <c r="G6" s="67" t="s">
        <v>321</v>
      </c>
      <c r="H6" s="67" t="s">
        <v>94</v>
      </c>
      <c r="I6" s="67">
        <v>1</v>
      </c>
      <c r="J6" s="67" t="s">
        <v>322</v>
      </c>
      <c r="K6" s="67"/>
      <c r="L6" s="67" t="s">
        <v>323</v>
      </c>
      <c r="M6" s="69" t="s">
        <v>324</v>
      </c>
      <c r="N6" s="67" t="s">
        <v>99</v>
      </c>
      <c r="O6" s="67"/>
      <c r="P6" s="67" t="s">
        <v>325</v>
      </c>
      <c r="Q6" s="67" t="s">
        <v>326</v>
      </c>
      <c r="R6" s="69" t="s">
        <v>327</v>
      </c>
      <c r="S6" s="67" t="s">
        <v>328</v>
      </c>
      <c r="T6"/>
      <c r="U6" s="70" t="s">
        <v>329</v>
      </c>
      <c r="V6" s="70" t="s">
        <v>330</v>
      </c>
      <c r="W6"/>
      <c r="X6" s="70" t="s">
        <v>329</v>
      </c>
      <c r="Y6" s="70" t="s">
        <v>330</v>
      </c>
      <c r="Z6"/>
      <c r="AA6" s="70" t="s">
        <v>331</v>
      </c>
      <c r="AB6" s="70" t="s">
        <v>330</v>
      </c>
      <c r="AC6"/>
      <c r="AD6" s="70" t="s">
        <v>329</v>
      </c>
      <c r="AE6" s="71" t="str">
        <f>IF(AD6="true",CONCATENATE(IF(AJ6="","",CONCATENATE($AJ$4,", ")),IF(AG6="","",CONCATENATE(AG$4,", ")),IF(AH6="","",AH$4), ", ",IF(AI6="","",AI$4)),"_")</f>
        <v>d_plus_1, 4h_bhbd, 4h_24_7</v>
      </c>
      <c r="AF6" s="71" t="str">
        <f t="shared" ref="AF6:AF36" si="0">$AG$4</f>
        <v>none</v>
      </c>
      <c r="AG6" s="71"/>
      <c r="AH6" s="72" t="str">
        <f>AH$4</f>
        <v>4h_bhbd</v>
      </c>
      <c r="AI6" s="72" t="str">
        <f>AI$4</f>
        <v>4h_24_7</v>
      </c>
      <c r="AJ6" s="72" t="str">
        <f t="shared" ref="AJ6:AJ17" si="1">$AJ$4</f>
        <v>d_plus_1</v>
      </c>
      <c r="AK6"/>
      <c r="AL6" s="70" t="s">
        <v>329</v>
      </c>
      <c r="AM6" s="70" t="s">
        <v>330</v>
      </c>
      <c r="AN6"/>
      <c r="AO6" s="70" t="s">
        <v>329</v>
      </c>
      <c r="AP6" s="72" t="str">
        <f t="shared" ref="AP6:AP17" si="2">IF(AO6="true",CONCATENATE(IF(AR6="","",CONCATENATE(AR$4,", ")),IF(AS6="","",AS$4), ", ",IF(AT6="","",AT$4)),"_")</f>
        <v>0-5m, 5-60m, 60m+</v>
      </c>
      <c r="AQ6" s="72"/>
      <c r="AR6" s="72" t="str">
        <f t="shared" ref="AR6:AT17" si="3">AR$4</f>
        <v>0-5m</v>
      </c>
      <c r="AS6" s="72" t="str">
        <f t="shared" si="3"/>
        <v>5-60m</v>
      </c>
      <c r="AT6" s="72" t="str">
        <f t="shared" si="3"/>
        <v>60m+</v>
      </c>
      <c r="AU6" s="72"/>
      <c r="AV6" s="72"/>
      <c r="AW6" s="72"/>
      <c r="AX6" s="72"/>
      <c r="AY6"/>
      <c r="AZ6" s="70" t="s">
        <v>331</v>
      </c>
      <c r="BA6" s="72"/>
      <c r="BB6"/>
      <c r="BC6" s="70" t="s">
        <v>331</v>
      </c>
      <c r="BD6" s="72"/>
      <c r="BE6"/>
      <c r="BF6" s="70" t="s">
        <v>329</v>
      </c>
      <c r="BG6" s="71" t="str">
        <f t="shared" ref="BG6:BG36" si="4">IF(BF6="true",CONCATENATE(IF(BJ6="","",$BJ$4)),"_")</f>
        <v>36_months</v>
      </c>
      <c r="BH6" s="71" t="str">
        <f t="shared" ref="BH6:BH36" si="5">BI$4</f>
        <v>12_months</v>
      </c>
      <c r="BI6" s="71"/>
      <c r="BJ6" s="72" t="str">
        <f t="shared" ref="BJ6:BJ36" si="6">BJ$4</f>
        <v>36_months</v>
      </c>
      <c r="BK6"/>
      <c r="BL6" s="72" t="s">
        <v>331</v>
      </c>
      <c r="BM6" s="71"/>
      <c r="BN6" s="71"/>
      <c r="BO6" s="71"/>
      <c r="BP6" s="72"/>
      <c r="BQ6" s="72"/>
      <c r="BR6"/>
      <c r="BS6" s="72" t="s">
        <v>331</v>
      </c>
      <c r="BT6" s="71"/>
      <c r="BU6" s="72"/>
      <c r="BV6"/>
      <c r="BW6" s="72" t="s">
        <v>331</v>
      </c>
      <c r="BX6" s="71"/>
      <c r="BY6"/>
      <c r="BZ6" s="72" t="s">
        <v>331</v>
      </c>
      <c r="CA6" s="71"/>
      <c r="CB6"/>
      <c r="CC6" s="72" t="s">
        <v>331</v>
      </c>
      <c r="CD6" s="71"/>
      <c r="CE6"/>
      <c r="CF6" s="72" t="s">
        <v>331</v>
      </c>
      <c r="CG6" s="71"/>
      <c r="CH6"/>
      <c r="CI6" s="72" t="s">
        <v>331</v>
      </c>
      <c r="CJ6" s="71"/>
      <c r="CK6" s="71"/>
      <c r="CL6"/>
      <c r="CM6" s="72" t="s">
        <v>331</v>
      </c>
      <c r="CN6" s="71"/>
      <c r="CO6" s="71"/>
      <c r="CP6" s="71"/>
      <c r="CQ6"/>
      <c r="CR6" s="72" t="s">
        <v>331</v>
      </c>
      <c r="CS6" s="71"/>
      <c r="CT6" s="71"/>
      <c r="CU6"/>
      <c r="CV6" s="72" t="s">
        <v>331</v>
      </c>
      <c r="CW6" s="71"/>
    </row>
    <row r="7" spans="1:101" s="73" customFormat="1" x14ac:dyDescent="0.25">
      <c r="A7" s="65" t="s">
        <v>98</v>
      </c>
      <c r="B7" s="74" t="s">
        <v>99</v>
      </c>
      <c r="C7" s="65" t="str">
        <f t="shared" ref="C7:C30" si="7">$C$6</f>
        <v>AM</v>
      </c>
      <c r="D7" s="67" t="s">
        <v>134</v>
      </c>
      <c r="E7" s="68" t="s">
        <v>332</v>
      </c>
      <c r="F7" s="67" t="s">
        <v>333</v>
      </c>
      <c r="G7" s="67" t="s">
        <v>334</v>
      </c>
      <c r="H7" s="67" t="s">
        <v>94</v>
      </c>
      <c r="I7" s="67">
        <v>2</v>
      </c>
      <c r="J7" s="67" t="s">
        <v>322</v>
      </c>
      <c r="K7" s="67"/>
      <c r="L7" s="67" t="s">
        <v>323</v>
      </c>
      <c r="M7" s="69" t="s">
        <v>335</v>
      </c>
      <c r="N7" s="67" t="s">
        <v>99</v>
      </c>
      <c r="O7" s="67"/>
      <c r="P7" s="67" t="s">
        <v>325</v>
      </c>
      <c r="Q7" s="67" t="s">
        <v>326</v>
      </c>
      <c r="R7" s="69" t="s">
        <v>327</v>
      </c>
      <c r="S7" s="67" t="s">
        <v>328</v>
      </c>
      <c r="T7"/>
      <c r="U7" s="70" t="s">
        <v>329</v>
      </c>
      <c r="V7" s="70" t="s">
        <v>330</v>
      </c>
      <c r="W7"/>
      <c r="X7" s="70" t="s">
        <v>329</v>
      </c>
      <c r="Y7" s="70" t="s">
        <v>330</v>
      </c>
      <c r="Z7"/>
      <c r="AA7" s="70" t="s">
        <v>331</v>
      </c>
      <c r="AB7" s="70"/>
      <c r="AC7"/>
      <c r="AD7" s="70" t="s">
        <v>329</v>
      </c>
      <c r="AE7" s="71" t="str">
        <f t="shared" ref="AE7:AE17" si="8">AJ7</f>
        <v>d_plus_1</v>
      </c>
      <c r="AF7" s="71" t="str">
        <f t="shared" si="0"/>
        <v>none</v>
      </c>
      <c r="AG7" s="71"/>
      <c r="AH7" s="72"/>
      <c r="AI7" s="72"/>
      <c r="AJ7" s="72" t="str">
        <f t="shared" si="1"/>
        <v>d_plus_1</v>
      </c>
      <c r="AK7"/>
      <c r="AL7" s="70" t="s">
        <v>329</v>
      </c>
      <c r="AM7" s="70" t="s">
        <v>330</v>
      </c>
      <c r="AN7"/>
      <c r="AO7" s="70" t="s">
        <v>329</v>
      </c>
      <c r="AP7" s="72" t="str">
        <f t="shared" si="2"/>
        <v>0-5m, 5-60m, 60m+</v>
      </c>
      <c r="AQ7" s="72"/>
      <c r="AR7" s="72" t="str">
        <f t="shared" si="3"/>
        <v>0-5m</v>
      </c>
      <c r="AS7" s="72" t="str">
        <f t="shared" si="3"/>
        <v>5-60m</v>
      </c>
      <c r="AT7" s="72" t="str">
        <f t="shared" si="3"/>
        <v>60m+</v>
      </c>
      <c r="AU7" s="72"/>
      <c r="AV7" s="72"/>
      <c r="AW7" s="72"/>
      <c r="AX7" s="72"/>
      <c r="AY7"/>
      <c r="AZ7" s="70" t="s">
        <v>331</v>
      </c>
      <c r="BA7" s="72"/>
      <c r="BB7"/>
      <c r="BC7" s="70" t="s">
        <v>331</v>
      </c>
      <c r="BD7" s="72"/>
      <c r="BE7"/>
      <c r="BF7" s="70" t="s">
        <v>329</v>
      </c>
      <c r="BG7" s="71" t="str">
        <f t="shared" si="4"/>
        <v>36_months</v>
      </c>
      <c r="BH7" s="71" t="str">
        <f t="shared" si="5"/>
        <v>12_months</v>
      </c>
      <c r="BI7" s="71"/>
      <c r="BJ7" s="72" t="str">
        <f t="shared" si="6"/>
        <v>36_months</v>
      </c>
      <c r="BK7"/>
      <c r="BL7" s="72" t="s">
        <v>331</v>
      </c>
      <c r="BM7" s="71"/>
      <c r="BN7" s="71"/>
      <c r="BO7" s="71"/>
      <c r="BP7" s="72"/>
      <c r="BQ7" s="72"/>
      <c r="BR7"/>
      <c r="BS7" s="72" t="s">
        <v>331</v>
      </c>
      <c r="BT7" s="71"/>
      <c r="BU7" s="72"/>
      <c r="BV7"/>
      <c r="BW7" s="72" t="s">
        <v>331</v>
      </c>
      <c r="BX7" s="71"/>
      <c r="BY7"/>
      <c r="BZ7" s="72" t="s">
        <v>331</v>
      </c>
      <c r="CA7" s="71"/>
      <c r="CB7"/>
      <c r="CC7" s="72" t="s">
        <v>331</v>
      </c>
      <c r="CD7" s="71"/>
      <c r="CE7"/>
      <c r="CF7" s="72" t="s">
        <v>331</v>
      </c>
      <c r="CG7" s="71"/>
      <c r="CH7"/>
      <c r="CI7" s="72" t="s">
        <v>331</v>
      </c>
      <c r="CJ7" s="71"/>
      <c r="CK7" s="71"/>
      <c r="CL7"/>
      <c r="CM7" s="72" t="s">
        <v>331</v>
      </c>
      <c r="CN7" s="71"/>
      <c r="CO7" s="71"/>
      <c r="CP7" s="71"/>
      <c r="CQ7"/>
      <c r="CR7" s="72" t="s">
        <v>331</v>
      </c>
      <c r="CS7" s="71"/>
      <c r="CT7" s="71"/>
      <c r="CU7"/>
      <c r="CV7" s="72" t="s">
        <v>331</v>
      </c>
      <c r="CW7" s="71"/>
    </row>
    <row r="8" spans="1:101" s="73" customFormat="1" x14ac:dyDescent="0.25">
      <c r="A8" s="65" t="s">
        <v>98</v>
      </c>
      <c r="B8" s="74" t="s">
        <v>99</v>
      </c>
      <c r="C8" s="65" t="str">
        <f t="shared" si="7"/>
        <v>AM</v>
      </c>
      <c r="D8" s="67" t="s">
        <v>134</v>
      </c>
      <c r="E8" s="68" t="s">
        <v>336</v>
      </c>
      <c r="F8" s="67" t="s">
        <v>337</v>
      </c>
      <c r="G8" s="67" t="s">
        <v>338</v>
      </c>
      <c r="H8" s="67" t="s">
        <v>94</v>
      </c>
      <c r="I8" s="67">
        <v>15</v>
      </c>
      <c r="J8" s="67" t="s">
        <v>322</v>
      </c>
      <c r="K8" s="67"/>
      <c r="L8" s="67" t="s">
        <v>339</v>
      </c>
      <c r="M8" s="69" t="s">
        <v>335</v>
      </c>
      <c r="N8" s="67" t="s">
        <v>99</v>
      </c>
      <c r="O8" s="67"/>
      <c r="P8" s="67" t="s">
        <v>325</v>
      </c>
      <c r="Q8" s="67" t="s">
        <v>326</v>
      </c>
      <c r="R8" s="69" t="s">
        <v>327</v>
      </c>
      <c r="S8" s="67" t="s">
        <v>328</v>
      </c>
      <c r="T8"/>
      <c r="U8" s="70" t="s">
        <v>329</v>
      </c>
      <c r="V8" s="70" t="s">
        <v>330</v>
      </c>
      <c r="W8"/>
      <c r="X8" s="70" t="s">
        <v>329</v>
      </c>
      <c r="Y8" s="70" t="s">
        <v>330</v>
      </c>
      <c r="Z8"/>
      <c r="AA8" s="70" t="s">
        <v>331</v>
      </c>
      <c r="AB8" s="70"/>
      <c r="AC8"/>
      <c r="AD8" s="70" t="s">
        <v>329</v>
      </c>
      <c r="AE8" s="71" t="str">
        <f t="shared" si="8"/>
        <v>d_plus_1</v>
      </c>
      <c r="AF8" s="71" t="str">
        <f t="shared" si="0"/>
        <v>none</v>
      </c>
      <c r="AG8" s="71"/>
      <c r="AH8" s="72"/>
      <c r="AI8" s="72"/>
      <c r="AJ8" s="72" t="str">
        <f t="shared" si="1"/>
        <v>d_plus_1</v>
      </c>
      <c r="AK8"/>
      <c r="AL8" s="70" t="s">
        <v>329</v>
      </c>
      <c r="AM8" s="70" t="s">
        <v>330</v>
      </c>
      <c r="AN8"/>
      <c r="AO8" s="70" t="s">
        <v>329</v>
      </c>
      <c r="AP8" s="72" t="str">
        <f t="shared" si="2"/>
        <v>0-5m, 5-60m, 60m+</v>
      </c>
      <c r="AQ8" s="72"/>
      <c r="AR8" s="72" t="str">
        <f t="shared" si="3"/>
        <v>0-5m</v>
      </c>
      <c r="AS8" s="72" t="str">
        <f t="shared" si="3"/>
        <v>5-60m</v>
      </c>
      <c r="AT8" s="72" t="str">
        <f t="shared" si="3"/>
        <v>60m+</v>
      </c>
      <c r="AU8" s="72"/>
      <c r="AV8" s="72"/>
      <c r="AW8" s="72"/>
      <c r="AX8" s="72"/>
      <c r="AY8"/>
      <c r="AZ8" s="70" t="s">
        <v>331</v>
      </c>
      <c r="BA8" s="72"/>
      <c r="BB8"/>
      <c r="BC8" s="70" t="s">
        <v>331</v>
      </c>
      <c r="BD8" s="72"/>
      <c r="BE8"/>
      <c r="BF8" s="70" t="s">
        <v>329</v>
      </c>
      <c r="BG8" s="71" t="str">
        <f t="shared" si="4"/>
        <v>36_months</v>
      </c>
      <c r="BH8" s="71" t="str">
        <f t="shared" si="5"/>
        <v>12_months</v>
      </c>
      <c r="BI8" s="71"/>
      <c r="BJ8" s="72" t="str">
        <f t="shared" si="6"/>
        <v>36_months</v>
      </c>
      <c r="BK8"/>
      <c r="BL8" s="72" t="s">
        <v>331</v>
      </c>
      <c r="BM8" s="71"/>
      <c r="BN8" s="71"/>
      <c r="BO8" s="71"/>
      <c r="BP8" s="72"/>
      <c r="BQ8" s="72"/>
      <c r="BR8"/>
      <c r="BS8" s="72" t="s">
        <v>331</v>
      </c>
      <c r="BT8" s="71"/>
      <c r="BU8" s="72"/>
      <c r="BV8"/>
      <c r="BW8" s="72" t="s">
        <v>331</v>
      </c>
      <c r="BX8" s="71"/>
      <c r="BY8"/>
      <c r="BZ8" s="72" t="s">
        <v>331</v>
      </c>
      <c r="CA8" s="71"/>
      <c r="CB8"/>
      <c r="CC8" s="72" t="s">
        <v>331</v>
      </c>
      <c r="CD8" s="71"/>
      <c r="CE8"/>
      <c r="CF8" s="72" t="s">
        <v>331</v>
      </c>
      <c r="CG8" s="71"/>
      <c r="CH8"/>
      <c r="CI8" s="72" t="s">
        <v>331</v>
      </c>
      <c r="CJ8" s="71"/>
      <c r="CK8" s="71"/>
      <c r="CL8"/>
      <c r="CM8" s="72" t="s">
        <v>331</v>
      </c>
      <c r="CN8" s="71"/>
      <c r="CO8" s="71"/>
      <c r="CP8" s="71"/>
      <c r="CQ8"/>
      <c r="CR8" s="72" t="s">
        <v>331</v>
      </c>
      <c r="CS8" s="71"/>
      <c r="CT8" s="71"/>
      <c r="CU8"/>
      <c r="CV8" s="72" t="s">
        <v>331</v>
      </c>
      <c r="CW8" s="71"/>
    </row>
    <row r="9" spans="1:101" s="73" customFormat="1" x14ac:dyDescent="0.25">
      <c r="A9" s="65" t="s">
        <v>98</v>
      </c>
      <c r="B9" s="74" t="s">
        <v>99</v>
      </c>
      <c r="C9" s="65" t="str">
        <f t="shared" si="7"/>
        <v>AM</v>
      </c>
      <c r="D9" s="67" t="s">
        <v>134</v>
      </c>
      <c r="E9" s="68" t="s">
        <v>340</v>
      </c>
      <c r="F9" s="67" t="s">
        <v>341</v>
      </c>
      <c r="G9" s="67" t="s">
        <v>342</v>
      </c>
      <c r="H9" s="67" t="s">
        <v>94</v>
      </c>
      <c r="I9" s="67">
        <v>16</v>
      </c>
      <c r="J9" s="67" t="s">
        <v>322</v>
      </c>
      <c r="K9" s="67"/>
      <c r="L9" s="67" t="s">
        <v>343</v>
      </c>
      <c r="M9" s="69" t="s">
        <v>335</v>
      </c>
      <c r="N9" s="67" t="s">
        <v>99</v>
      </c>
      <c r="O9" s="67"/>
      <c r="P9" s="67" t="s">
        <v>325</v>
      </c>
      <c r="Q9" s="67" t="s">
        <v>326</v>
      </c>
      <c r="R9" s="69" t="s">
        <v>327</v>
      </c>
      <c r="S9" s="67" t="s">
        <v>328</v>
      </c>
      <c r="T9"/>
      <c r="U9" s="70" t="s">
        <v>329</v>
      </c>
      <c r="V9" s="70" t="s">
        <v>330</v>
      </c>
      <c r="W9"/>
      <c r="X9" s="70" t="s">
        <v>329</v>
      </c>
      <c r="Y9" s="70" t="s">
        <v>330</v>
      </c>
      <c r="Z9"/>
      <c r="AA9" s="70" t="s">
        <v>331</v>
      </c>
      <c r="AB9" s="70"/>
      <c r="AC9"/>
      <c r="AD9" s="70" t="s">
        <v>329</v>
      </c>
      <c r="AE9" s="71" t="str">
        <f t="shared" si="8"/>
        <v>d_plus_1</v>
      </c>
      <c r="AF9" s="71" t="str">
        <f t="shared" si="0"/>
        <v>none</v>
      </c>
      <c r="AG9" s="71"/>
      <c r="AH9" s="72"/>
      <c r="AI9" s="72"/>
      <c r="AJ9" s="72" t="str">
        <f t="shared" si="1"/>
        <v>d_plus_1</v>
      </c>
      <c r="AK9"/>
      <c r="AL9" s="70" t="s">
        <v>329</v>
      </c>
      <c r="AM9" s="70" t="s">
        <v>330</v>
      </c>
      <c r="AN9"/>
      <c r="AO9" s="70" t="s">
        <v>329</v>
      </c>
      <c r="AP9" s="72" t="str">
        <f t="shared" si="2"/>
        <v>0-5m, 5-60m, 60m+</v>
      </c>
      <c r="AQ9" s="72"/>
      <c r="AR9" s="72" t="str">
        <f t="shared" si="3"/>
        <v>0-5m</v>
      </c>
      <c r="AS9" s="72" t="str">
        <f t="shared" si="3"/>
        <v>5-60m</v>
      </c>
      <c r="AT9" s="72" t="str">
        <f t="shared" si="3"/>
        <v>60m+</v>
      </c>
      <c r="AU9" s="72"/>
      <c r="AV9" s="72"/>
      <c r="AW9" s="72"/>
      <c r="AX9" s="72"/>
      <c r="AY9"/>
      <c r="AZ9" s="70" t="s">
        <v>331</v>
      </c>
      <c r="BA9" s="72"/>
      <c r="BB9"/>
      <c r="BC9" s="70" t="s">
        <v>331</v>
      </c>
      <c r="BD9" s="72"/>
      <c r="BE9"/>
      <c r="BF9" s="70" t="s">
        <v>329</v>
      </c>
      <c r="BG9" s="71" t="str">
        <f t="shared" si="4"/>
        <v>36_months</v>
      </c>
      <c r="BH9" s="71" t="str">
        <f t="shared" si="5"/>
        <v>12_months</v>
      </c>
      <c r="BI9" s="71"/>
      <c r="BJ9" s="72" t="str">
        <f t="shared" si="6"/>
        <v>36_months</v>
      </c>
      <c r="BK9"/>
      <c r="BL9" s="72" t="s">
        <v>331</v>
      </c>
      <c r="BM9" s="71"/>
      <c r="BN9" s="71"/>
      <c r="BO9" s="71"/>
      <c r="BP9" s="72"/>
      <c r="BQ9" s="72"/>
      <c r="BR9"/>
      <c r="BS9" s="72" t="s">
        <v>331</v>
      </c>
      <c r="BT9" s="71"/>
      <c r="BU9" s="72"/>
      <c r="BV9"/>
      <c r="BW9" s="72" t="s">
        <v>331</v>
      </c>
      <c r="BX9" s="71"/>
      <c r="BY9"/>
      <c r="BZ9" s="72" t="s">
        <v>331</v>
      </c>
      <c r="CA9" s="71"/>
      <c r="CB9"/>
      <c r="CC9" s="72" t="s">
        <v>331</v>
      </c>
      <c r="CD9" s="71"/>
      <c r="CE9"/>
      <c r="CF9" s="72" t="s">
        <v>331</v>
      </c>
      <c r="CG9" s="71"/>
      <c r="CH9"/>
      <c r="CI9" s="72" t="s">
        <v>331</v>
      </c>
      <c r="CJ9" s="71"/>
      <c r="CK9" s="71"/>
      <c r="CL9"/>
      <c r="CM9" s="72" t="s">
        <v>331</v>
      </c>
      <c r="CN9" s="71"/>
      <c r="CO9" s="71"/>
      <c r="CP9" s="71"/>
      <c r="CQ9"/>
      <c r="CR9" s="72" t="s">
        <v>331</v>
      </c>
      <c r="CS9" s="71"/>
      <c r="CT9" s="71"/>
      <c r="CU9"/>
      <c r="CV9" s="72" t="s">
        <v>331</v>
      </c>
      <c r="CW9" s="71"/>
    </row>
    <row r="10" spans="1:101" s="73" customFormat="1" x14ac:dyDescent="0.25">
      <c r="A10" s="65" t="s">
        <v>98</v>
      </c>
      <c r="B10" s="74" t="s">
        <v>99</v>
      </c>
      <c r="C10" s="65" t="str">
        <f t="shared" si="7"/>
        <v>AM</v>
      </c>
      <c r="D10" s="67" t="s">
        <v>134</v>
      </c>
      <c r="E10" s="68" t="s">
        <v>344</v>
      </c>
      <c r="F10" s="67" t="s">
        <v>345</v>
      </c>
      <c r="G10" s="67" t="s">
        <v>346</v>
      </c>
      <c r="H10" s="67" t="s">
        <v>94</v>
      </c>
      <c r="I10" s="67">
        <v>17</v>
      </c>
      <c r="J10" s="67" t="s">
        <v>322</v>
      </c>
      <c r="K10" s="67"/>
      <c r="L10" s="67" t="s">
        <v>347</v>
      </c>
      <c r="M10" s="69" t="s">
        <v>335</v>
      </c>
      <c r="N10" s="67" t="s">
        <v>99</v>
      </c>
      <c r="O10" s="67"/>
      <c r="P10" s="67" t="s">
        <v>325</v>
      </c>
      <c r="Q10" s="67" t="s">
        <v>326</v>
      </c>
      <c r="R10" s="69" t="s">
        <v>327</v>
      </c>
      <c r="S10" s="67" t="s">
        <v>328</v>
      </c>
      <c r="T10"/>
      <c r="U10" s="70" t="s">
        <v>329</v>
      </c>
      <c r="V10" s="70" t="s">
        <v>330</v>
      </c>
      <c r="W10"/>
      <c r="X10" s="70" t="s">
        <v>329</v>
      </c>
      <c r="Y10" s="70" t="s">
        <v>330</v>
      </c>
      <c r="Z10"/>
      <c r="AA10" s="70" t="s">
        <v>331</v>
      </c>
      <c r="AB10" s="70"/>
      <c r="AC10"/>
      <c r="AD10" s="70" t="s">
        <v>329</v>
      </c>
      <c r="AE10" s="71" t="str">
        <f t="shared" si="8"/>
        <v>d_plus_1</v>
      </c>
      <c r="AF10" s="71" t="str">
        <f t="shared" si="0"/>
        <v>none</v>
      </c>
      <c r="AG10" s="71"/>
      <c r="AH10" s="72"/>
      <c r="AI10" s="72"/>
      <c r="AJ10" s="72" t="str">
        <f t="shared" si="1"/>
        <v>d_plus_1</v>
      </c>
      <c r="AK10"/>
      <c r="AL10" s="70" t="s">
        <v>329</v>
      </c>
      <c r="AM10" s="70" t="s">
        <v>330</v>
      </c>
      <c r="AN10"/>
      <c r="AO10" s="70" t="s">
        <v>329</v>
      </c>
      <c r="AP10" s="72" t="str">
        <f t="shared" si="2"/>
        <v>0-5m, 5-60m, 60m+</v>
      </c>
      <c r="AQ10" s="72"/>
      <c r="AR10" s="72" t="str">
        <f t="shared" si="3"/>
        <v>0-5m</v>
      </c>
      <c r="AS10" s="72" t="str">
        <f t="shared" si="3"/>
        <v>5-60m</v>
      </c>
      <c r="AT10" s="72" t="str">
        <f t="shared" si="3"/>
        <v>60m+</v>
      </c>
      <c r="AU10" s="72"/>
      <c r="AV10" s="72"/>
      <c r="AW10" s="72"/>
      <c r="AX10" s="72"/>
      <c r="AY10"/>
      <c r="AZ10" s="70" t="s">
        <v>331</v>
      </c>
      <c r="BA10" s="72"/>
      <c r="BB10"/>
      <c r="BC10" s="70" t="s">
        <v>331</v>
      </c>
      <c r="BD10" s="72"/>
      <c r="BE10"/>
      <c r="BF10" s="70" t="s">
        <v>329</v>
      </c>
      <c r="BG10" s="71" t="str">
        <f t="shared" si="4"/>
        <v>36_months</v>
      </c>
      <c r="BH10" s="71" t="str">
        <f t="shared" si="5"/>
        <v>12_months</v>
      </c>
      <c r="BI10" s="71"/>
      <c r="BJ10" s="72" t="str">
        <f t="shared" si="6"/>
        <v>36_months</v>
      </c>
      <c r="BK10"/>
      <c r="BL10" s="72" t="s">
        <v>331</v>
      </c>
      <c r="BM10" s="71"/>
      <c r="BN10" s="71"/>
      <c r="BO10" s="71"/>
      <c r="BP10" s="72"/>
      <c r="BQ10" s="72"/>
      <c r="BR10"/>
      <c r="BS10" s="72" t="s">
        <v>331</v>
      </c>
      <c r="BT10" s="71"/>
      <c r="BU10" s="72"/>
      <c r="BV10"/>
      <c r="BW10" s="72" t="s">
        <v>331</v>
      </c>
      <c r="BX10" s="71"/>
      <c r="BY10"/>
      <c r="BZ10" s="72" t="s">
        <v>331</v>
      </c>
      <c r="CA10" s="71"/>
      <c r="CB10"/>
      <c r="CC10" s="72" t="s">
        <v>331</v>
      </c>
      <c r="CD10" s="71"/>
      <c r="CE10"/>
      <c r="CF10" s="72" t="s">
        <v>331</v>
      </c>
      <c r="CG10" s="71"/>
      <c r="CH10"/>
      <c r="CI10" s="72" t="s">
        <v>331</v>
      </c>
      <c r="CJ10" s="71"/>
      <c r="CK10" s="71"/>
      <c r="CL10"/>
      <c r="CM10" s="72" t="s">
        <v>331</v>
      </c>
      <c r="CN10" s="71"/>
      <c r="CO10" s="71"/>
      <c r="CP10" s="71"/>
      <c r="CQ10"/>
      <c r="CR10" s="72" t="s">
        <v>331</v>
      </c>
      <c r="CS10" s="71"/>
      <c r="CT10" s="71"/>
      <c r="CU10"/>
      <c r="CV10" s="72" t="s">
        <v>331</v>
      </c>
      <c r="CW10" s="71"/>
    </row>
    <row r="11" spans="1:101" s="73" customFormat="1" x14ac:dyDescent="0.25">
      <c r="A11" s="65" t="s">
        <v>98</v>
      </c>
      <c r="B11" s="74" t="s">
        <v>99</v>
      </c>
      <c r="C11" s="65" t="str">
        <f t="shared" si="7"/>
        <v>AM</v>
      </c>
      <c r="D11" s="67" t="s">
        <v>134</v>
      </c>
      <c r="E11" s="68" t="s">
        <v>348</v>
      </c>
      <c r="F11" s="67" t="s">
        <v>349</v>
      </c>
      <c r="G11" s="67" t="s">
        <v>350</v>
      </c>
      <c r="H11" s="67" t="s">
        <v>94</v>
      </c>
      <c r="I11" s="67">
        <v>18</v>
      </c>
      <c r="J11" s="67" t="s">
        <v>322</v>
      </c>
      <c r="K11" s="67"/>
      <c r="L11" s="67" t="s">
        <v>351</v>
      </c>
      <c r="M11" s="69" t="s">
        <v>335</v>
      </c>
      <c r="N11" s="67" t="s">
        <v>99</v>
      </c>
      <c r="O11" s="67"/>
      <c r="P11" s="67" t="s">
        <v>325</v>
      </c>
      <c r="Q11" s="67" t="s">
        <v>326</v>
      </c>
      <c r="R11" s="69" t="s">
        <v>327</v>
      </c>
      <c r="S11" s="67" t="s">
        <v>328</v>
      </c>
      <c r="T11"/>
      <c r="U11" s="70" t="s">
        <v>329</v>
      </c>
      <c r="V11" s="70" t="s">
        <v>330</v>
      </c>
      <c r="W11"/>
      <c r="X11" s="70" t="s">
        <v>329</v>
      </c>
      <c r="Y11" s="70" t="s">
        <v>330</v>
      </c>
      <c r="Z11"/>
      <c r="AA11" s="70" t="s">
        <v>331</v>
      </c>
      <c r="AB11" s="70"/>
      <c r="AC11"/>
      <c r="AD11" s="70" t="s">
        <v>329</v>
      </c>
      <c r="AE11" s="71" t="str">
        <f t="shared" si="8"/>
        <v>d_plus_1</v>
      </c>
      <c r="AF11" s="71" t="str">
        <f t="shared" si="0"/>
        <v>none</v>
      </c>
      <c r="AG11" s="71"/>
      <c r="AH11" s="72"/>
      <c r="AI11" s="72"/>
      <c r="AJ11" s="72" t="str">
        <f t="shared" si="1"/>
        <v>d_plus_1</v>
      </c>
      <c r="AK11"/>
      <c r="AL11" s="70" t="s">
        <v>329</v>
      </c>
      <c r="AM11" s="70" t="s">
        <v>330</v>
      </c>
      <c r="AN11"/>
      <c r="AO11" s="70" t="s">
        <v>329</v>
      </c>
      <c r="AP11" s="72" t="str">
        <f t="shared" si="2"/>
        <v>0-5m, 5-60m, 60m+</v>
      </c>
      <c r="AQ11" s="72"/>
      <c r="AR11" s="72" t="str">
        <f t="shared" si="3"/>
        <v>0-5m</v>
      </c>
      <c r="AS11" s="72" t="str">
        <f t="shared" si="3"/>
        <v>5-60m</v>
      </c>
      <c r="AT11" s="72" t="str">
        <f t="shared" si="3"/>
        <v>60m+</v>
      </c>
      <c r="AU11" s="72"/>
      <c r="AV11" s="72"/>
      <c r="AW11" s="72"/>
      <c r="AX11" s="72"/>
      <c r="AY11"/>
      <c r="AZ11" s="70" t="s">
        <v>331</v>
      </c>
      <c r="BA11" s="72"/>
      <c r="BB11"/>
      <c r="BC11" s="70" t="s">
        <v>331</v>
      </c>
      <c r="BD11" s="72"/>
      <c r="BE11"/>
      <c r="BF11" s="70" t="s">
        <v>329</v>
      </c>
      <c r="BG11" s="71" t="str">
        <f t="shared" si="4"/>
        <v>36_months</v>
      </c>
      <c r="BH11" s="71" t="str">
        <f t="shared" si="5"/>
        <v>12_months</v>
      </c>
      <c r="BI11" s="71"/>
      <c r="BJ11" s="72" t="str">
        <f t="shared" si="6"/>
        <v>36_months</v>
      </c>
      <c r="BK11"/>
      <c r="BL11" s="72" t="s">
        <v>331</v>
      </c>
      <c r="BM11" s="71"/>
      <c r="BN11" s="71"/>
      <c r="BO11" s="71"/>
      <c r="BP11" s="72"/>
      <c r="BQ11" s="72"/>
      <c r="BR11"/>
      <c r="BS11" s="72" t="s">
        <v>331</v>
      </c>
      <c r="BT11" s="71"/>
      <c r="BU11" s="72"/>
      <c r="BV11"/>
      <c r="BW11" s="72" t="s">
        <v>331</v>
      </c>
      <c r="BX11" s="71"/>
      <c r="BY11"/>
      <c r="BZ11" s="72" t="s">
        <v>331</v>
      </c>
      <c r="CA11" s="71"/>
      <c r="CB11"/>
      <c r="CC11" s="72" t="s">
        <v>331</v>
      </c>
      <c r="CD11" s="71"/>
      <c r="CE11"/>
      <c r="CF11" s="72" t="s">
        <v>331</v>
      </c>
      <c r="CG11" s="71"/>
      <c r="CH11"/>
      <c r="CI11" s="72" t="s">
        <v>331</v>
      </c>
      <c r="CJ11" s="71"/>
      <c r="CK11" s="71"/>
      <c r="CL11"/>
      <c r="CM11" s="72" t="s">
        <v>331</v>
      </c>
      <c r="CN11" s="71"/>
      <c r="CO11" s="71"/>
      <c r="CP11" s="71"/>
      <c r="CQ11"/>
      <c r="CR11" s="72" t="s">
        <v>331</v>
      </c>
      <c r="CS11" s="71"/>
      <c r="CT11" s="71"/>
      <c r="CU11"/>
      <c r="CV11" s="72" t="s">
        <v>331</v>
      </c>
      <c r="CW11" s="71"/>
    </row>
    <row r="12" spans="1:101" s="73" customFormat="1" x14ac:dyDescent="0.25">
      <c r="A12" s="65" t="s">
        <v>98</v>
      </c>
      <c r="B12" s="74" t="s">
        <v>99</v>
      </c>
      <c r="C12" s="65" t="str">
        <f t="shared" si="7"/>
        <v>AM</v>
      </c>
      <c r="D12" s="67" t="s">
        <v>134</v>
      </c>
      <c r="E12" s="68" t="s">
        <v>352</v>
      </c>
      <c r="F12" s="67" t="s">
        <v>353</v>
      </c>
      <c r="G12" s="67" t="s">
        <v>354</v>
      </c>
      <c r="H12" s="67" t="s">
        <v>94</v>
      </c>
      <c r="I12" s="67">
        <v>19</v>
      </c>
      <c r="J12" s="67" t="s">
        <v>322</v>
      </c>
      <c r="K12" s="67"/>
      <c r="L12" s="67" t="s">
        <v>355</v>
      </c>
      <c r="M12" s="69" t="s">
        <v>335</v>
      </c>
      <c r="N12" s="67" t="s">
        <v>99</v>
      </c>
      <c r="O12" s="67"/>
      <c r="P12" s="67" t="s">
        <v>325</v>
      </c>
      <c r="Q12" s="67" t="s">
        <v>326</v>
      </c>
      <c r="R12" s="69" t="s">
        <v>327</v>
      </c>
      <c r="S12" s="67" t="s">
        <v>328</v>
      </c>
      <c r="T12"/>
      <c r="U12" s="70" t="s">
        <v>329</v>
      </c>
      <c r="V12" s="70" t="s">
        <v>330</v>
      </c>
      <c r="W12"/>
      <c r="X12" s="70" t="s">
        <v>329</v>
      </c>
      <c r="Y12" s="70" t="s">
        <v>330</v>
      </c>
      <c r="Z12"/>
      <c r="AA12" s="70" t="s">
        <v>331</v>
      </c>
      <c r="AB12" s="70"/>
      <c r="AC12"/>
      <c r="AD12" s="70" t="s">
        <v>329</v>
      </c>
      <c r="AE12" s="71" t="str">
        <f t="shared" si="8"/>
        <v>d_plus_1</v>
      </c>
      <c r="AF12" s="71" t="str">
        <f t="shared" si="0"/>
        <v>none</v>
      </c>
      <c r="AG12" s="71"/>
      <c r="AH12" s="72"/>
      <c r="AI12" s="72"/>
      <c r="AJ12" s="72" t="str">
        <f t="shared" si="1"/>
        <v>d_plus_1</v>
      </c>
      <c r="AK12"/>
      <c r="AL12" s="70" t="s">
        <v>329</v>
      </c>
      <c r="AM12" s="70" t="s">
        <v>330</v>
      </c>
      <c r="AN12"/>
      <c r="AO12" s="70" t="s">
        <v>329</v>
      </c>
      <c r="AP12" s="72" t="str">
        <f t="shared" si="2"/>
        <v>0-5m, 5-60m, 60m+</v>
      </c>
      <c r="AQ12" s="72"/>
      <c r="AR12" s="72" t="str">
        <f t="shared" si="3"/>
        <v>0-5m</v>
      </c>
      <c r="AS12" s="72" t="str">
        <f t="shared" si="3"/>
        <v>5-60m</v>
      </c>
      <c r="AT12" s="72" t="str">
        <f t="shared" si="3"/>
        <v>60m+</v>
      </c>
      <c r="AU12" s="72"/>
      <c r="AV12" s="72"/>
      <c r="AW12" s="72"/>
      <c r="AX12" s="72"/>
      <c r="AY12"/>
      <c r="AZ12" s="70" t="s">
        <v>331</v>
      </c>
      <c r="BA12" s="72"/>
      <c r="BB12"/>
      <c r="BC12" s="70" t="s">
        <v>331</v>
      </c>
      <c r="BD12" s="72"/>
      <c r="BE12"/>
      <c r="BF12" s="70" t="s">
        <v>329</v>
      </c>
      <c r="BG12" s="71" t="str">
        <f t="shared" si="4"/>
        <v>36_months</v>
      </c>
      <c r="BH12" s="71" t="str">
        <f t="shared" si="5"/>
        <v>12_months</v>
      </c>
      <c r="BI12" s="71"/>
      <c r="BJ12" s="72" t="str">
        <f t="shared" si="6"/>
        <v>36_months</v>
      </c>
      <c r="BK12"/>
      <c r="BL12" s="72" t="s">
        <v>331</v>
      </c>
      <c r="BM12" s="71"/>
      <c r="BN12" s="71"/>
      <c r="BO12" s="71"/>
      <c r="BP12" s="72"/>
      <c r="BQ12" s="72"/>
      <c r="BR12"/>
      <c r="BS12" s="72" t="s">
        <v>331</v>
      </c>
      <c r="BT12" s="71"/>
      <c r="BU12" s="72"/>
      <c r="BV12"/>
      <c r="BW12" s="72" t="s">
        <v>331</v>
      </c>
      <c r="BX12" s="71"/>
      <c r="BY12"/>
      <c r="BZ12" s="72" t="s">
        <v>331</v>
      </c>
      <c r="CA12" s="71"/>
      <c r="CB12"/>
      <c r="CC12" s="72" t="s">
        <v>331</v>
      </c>
      <c r="CD12" s="71"/>
      <c r="CE12"/>
      <c r="CF12" s="72" t="s">
        <v>331</v>
      </c>
      <c r="CG12" s="71"/>
      <c r="CH12"/>
      <c r="CI12" s="72" t="s">
        <v>331</v>
      </c>
      <c r="CJ12" s="71"/>
      <c r="CK12" s="71"/>
      <c r="CL12"/>
      <c r="CM12" s="72" t="s">
        <v>331</v>
      </c>
      <c r="CN12" s="71"/>
      <c r="CO12" s="71"/>
      <c r="CP12" s="71"/>
      <c r="CQ12"/>
      <c r="CR12" s="72" t="s">
        <v>331</v>
      </c>
      <c r="CS12" s="71"/>
      <c r="CT12" s="71"/>
      <c r="CU12"/>
      <c r="CV12" s="72" t="s">
        <v>331</v>
      </c>
      <c r="CW12" s="71"/>
    </row>
    <row r="13" spans="1:101" s="73" customFormat="1" x14ac:dyDescent="0.25">
      <c r="A13" s="65" t="s">
        <v>98</v>
      </c>
      <c r="B13" s="74" t="s">
        <v>99</v>
      </c>
      <c r="C13" s="65" t="str">
        <f t="shared" si="7"/>
        <v>AM</v>
      </c>
      <c r="D13" s="67" t="s">
        <v>134</v>
      </c>
      <c r="E13" s="68" t="s">
        <v>356</v>
      </c>
      <c r="F13" s="67" t="s">
        <v>357</v>
      </c>
      <c r="G13" s="67" t="s">
        <v>358</v>
      </c>
      <c r="H13" s="67" t="s">
        <v>94</v>
      </c>
      <c r="I13" s="67">
        <v>3</v>
      </c>
      <c r="J13" s="67" t="s">
        <v>322</v>
      </c>
      <c r="K13" s="67"/>
      <c r="L13" s="67" t="s">
        <v>323</v>
      </c>
      <c r="M13" s="69" t="s">
        <v>335</v>
      </c>
      <c r="N13" s="67" t="s">
        <v>99</v>
      </c>
      <c r="O13" s="67"/>
      <c r="P13" s="67" t="s">
        <v>325</v>
      </c>
      <c r="Q13" s="67" t="s">
        <v>326</v>
      </c>
      <c r="R13" s="69" t="s">
        <v>327</v>
      </c>
      <c r="S13" s="67" t="s">
        <v>359</v>
      </c>
      <c r="T13"/>
      <c r="U13" s="70" t="s">
        <v>329</v>
      </c>
      <c r="V13" s="70" t="s">
        <v>330</v>
      </c>
      <c r="W13"/>
      <c r="X13" s="70" t="s">
        <v>329</v>
      </c>
      <c r="Y13" s="70" t="s">
        <v>330</v>
      </c>
      <c r="Z13"/>
      <c r="AA13" s="70" t="s">
        <v>331</v>
      </c>
      <c r="AB13" s="70"/>
      <c r="AC13"/>
      <c r="AD13" s="70" t="s">
        <v>329</v>
      </c>
      <c r="AE13" s="71" t="str">
        <f t="shared" si="8"/>
        <v>d_plus_1</v>
      </c>
      <c r="AF13" s="71" t="str">
        <f t="shared" si="0"/>
        <v>none</v>
      </c>
      <c r="AG13" s="71"/>
      <c r="AH13" s="72"/>
      <c r="AI13" s="72"/>
      <c r="AJ13" s="72" t="str">
        <f t="shared" si="1"/>
        <v>d_plus_1</v>
      </c>
      <c r="AK13"/>
      <c r="AL13" s="70" t="s">
        <v>329</v>
      </c>
      <c r="AM13" s="70" t="s">
        <v>330</v>
      </c>
      <c r="AN13"/>
      <c r="AO13" s="70" t="s">
        <v>329</v>
      </c>
      <c r="AP13" s="72" t="str">
        <f t="shared" si="2"/>
        <v>0-5m, 5-60m, 60m+</v>
      </c>
      <c r="AQ13" s="72"/>
      <c r="AR13" s="72" t="str">
        <f t="shared" si="3"/>
        <v>0-5m</v>
      </c>
      <c r="AS13" s="72" t="str">
        <f t="shared" si="3"/>
        <v>5-60m</v>
      </c>
      <c r="AT13" s="72" t="str">
        <f t="shared" si="3"/>
        <v>60m+</v>
      </c>
      <c r="AU13" s="72"/>
      <c r="AV13" s="72"/>
      <c r="AW13" s="72"/>
      <c r="AX13" s="72"/>
      <c r="AY13"/>
      <c r="AZ13" s="70" t="s">
        <v>331</v>
      </c>
      <c r="BA13" s="72"/>
      <c r="BB13"/>
      <c r="BC13" s="70" t="s">
        <v>331</v>
      </c>
      <c r="BD13" s="72"/>
      <c r="BE13"/>
      <c r="BF13" s="70" t="s">
        <v>329</v>
      </c>
      <c r="BG13" s="71" t="str">
        <f t="shared" si="4"/>
        <v>36_months</v>
      </c>
      <c r="BH13" s="71" t="str">
        <f t="shared" si="5"/>
        <v>12_months</v>
      </c>
      <c r="BI13" s="71"/>
      <c r="BJ13" s="72" t="str">
        <f t="shared" si="6"/>
        <v>36_months</v>
      </c>
      <c r="BK13"/>
      <c r="BL13" s="72" t="s">
        <v>331</v>
      </c>
      <c r="BM13" s="71"/>
      <c r="BN13" s="71"/>
      <c r="BO13" s="71"/>
      <c r="BP13" s="72"/>
      <c r="BQ13" s="72"/>
      <c r="BR13"/>
      <c r="BS13" s="72" t="s">
        <v>331</v>
      </c>
      <c r="BT13" s="71"/>
      <c r="BU13" s="72"/>
      <c r="BV13"/>
      <c r="BW13" s="72" t="s">
        <v>331</v>
      </c>
      <c r="BX13" s="71"/>
      <c r="BY13"/>
      <c r="BZ13" s="72" t="s">
        <v>331</v>
      </c>
      <c r="CA13" s="71"/>
      <c r="CB13"/>
      <c r="CC13" s="72" t="s">
        <v>331</v>
      </c>
      <c r="CD13" s="71"/>
      <c r="CE13"/>
      <c r="CF13" s="72" t="s">
        <v>331</v>
      </c>
      <c r="CG13" s="71"/>
      <c r="CH13"/>
      <c r="CI13" s="72" t="s">
        <v>331</v>
      </c>
      <c r="CJ13" s="71"/>
      <c r="CK13" s="71"/>
      <c r="CL13"/>
      <c r="CM13" s="72" t="s">
        <v>331</v>
      </c>
      <c r="CN13" s="71"/>
      <c r="CO13" s="71"/>
      <c r="CP13" s="71"/>
      <c r="CQ13"/>
      <c r="CR13" s="72" t="s">
        <v>331</v>
      </c>
      <c r="CS13" s="71"/>
      <c r="CT13" s="71"/>
      <c r="CU13"/>
      <c r="CV13" s="72" t="s">
        <v>331</v>
      </c>
      <c r="CW13" s="71"/>
    </row>
    <row r="14" spans="1:101" s="73" customFormat="1" x14ac:dyDescent="0.25">
      <c r="A14" s="65" t="s">
        <v>98</v>
      </c>
      <c r="B14" s="74" t="s">
        <v>99</v>
      </c>
      <c r="C14" s="65" t="str">
        <f t="shared" si="7"/>
        <v>AM</v>
      </c>
      <c r="D14" s="67" t="s">
        <v>134</v>
      </c>
      <c r="E14" s="68" t="s">
        <v>360</v>
      </c>
      <c r="F14" s="67" t="s">
        <v>361</v>
      </c>
      <c r="G14" s="67" t="s">
        <v>362</v>
      </c>
      <c r="H14" s="67" t="s">
        <v>94</v>
      </c>
      <c r="I14" s="67">
        <v>20</v>
      </c>
      <c r="J14" s="67" t="s">
        <v>322</v>
      </c>
      <c r="K14" s="67"/>
      <c r="L14" s="67" t="s">
        <v>339</v>
      </c>
      <c r="M14" s="69" t="s">
        <v>335</v>
      </c>
      <c r="N14" s="67" t="s">
        <v>99</v>
      </c>
      <c r="O14" s="67"/>
      <c r="P14" s="67" t="s">
        <v>325</v>
      </c>
      <c r="Q14" s="67" t="s">
        <v>326</v>
      </c>
      <c r="R14" s="69" t="s">
        <v>327</v>
      </c>
      <c r="S14" s="67" t="s">
        <v>359</v>
      </c>
      <c r="T14"/>
      <c r="U14" s="70" t="s">
        <v>329</v>
      </c>
      <c r="V14" s="70" t="s">
        <v>330</v>
      </c>
      <c r="W14"/>
      <c r="X14" s="70" t="s">
        <v>329</v>
      </c>
      <c r="Y14" s="70" t="s">
        <v>330</v>
      </c>
      <c r="Z14"/>
      <c r="AA14" s="70" t="s">
        <v>331</v>
      </c>
      <c r="AB14" s="70"/>
      <c r="AC14"/>
      <c r="AD14" s="70" t="s">
        <v>329</v>
      </c>
      <c r="AE14" s="71" t="str">
        <f t="shared" si="8"/>
        <v>d_plus_1</v>
      </c>
      <c r="AF14" s="71" t="str">
        <f t="shared" si="0"/>
        <v>none</v>
      </c>
      <c r="AG14" s="71"/>
      <c r="AH14" s="72"/>
      <c r="AI14" s="72"/>
      <c r="AJ14" s="72" t="str">
        <f t="shared" si="1"/>
        <v>d_plus_1</v>
      </c>
      <c r="AK14"/>
      <c r="AL14" s="70" t="s">
        <v>329</v>
      </c>
      <c r="AM14" s="70" t="s">
        <v>330</v>
      </c>
      <c r="AN14"/>
      <c r="AO14" s="70" t="s">
        <v>329</v>
      </c>
      <c r="AP14" s="72" t="str">
        <f t="shared" si="2"/>
        <v>0-5m, 5-60m, 60m+</v>
      </c>
      <c r="AQ14" s="72"/>
      <c r="AR14" s="72" t="str">
        <f t="shared" si="3"/>
        <v>0-5m</v>
      </c>
      <c r="AS14" s="72" t="str">
        <f t="shared" si="3"/>
        <v>5-60m</v>
      </c>
      <c r="AT14" s="72" t="str">
        <f t="shared" si="3"/>
        <v>60m+</v>
      </c>
      <c r="AU14" s="72"/>
      <c r="AV14" s="72"/>
      <c r="AW14" s="72"/>
      <c r="AX14" s="72"/>
      <c r="AY14"/>
      <c r="AZ14" s="70" t="s">
        <v>331</v>
      </c>
      <c r="BA14" s="72"/>
      <c r="BB14"/>
      <c r="BC14" s="70" t="s">
        <v>331</v>
      </c>
      <c r="BD14" s="72"/>
      <c r="BE14"/>
      <c r="BF14" s="70" t="s">
        <v>329</v>
      </c>
      <c r="BG14" s="71" t="str">
        <f t="shared" si="4"/>
        <v>36_months</v>
      </c>
      <c r="BH14" s="71" t="str">
        <f t="shared" si="5"/>
        <v>12_months</v>
      </c>
      <c r="BI14" s="71"/>
      <c r="BJ14" s="72" t="str">
        <f t="shared" si="6"/>
        <v>36_months</v>
      </c>
      <c r="BK14"/>
      <c r="BL14" s="72" t="s">
        <v>331</v>
      </c>
      <c r="BM14" s="71"/>
      <c r="BN14" s="71"/>
      <c r="BO14" s="71"/>
      <c r="BP14" s="72"/>
      <c r="BQ14" s="72"/>
      <c r="BR14"/>
      <c r="BS14" s="72" t="s">
        <v>331</v>
      </c>
      <c r="BT14" s="71"/>
      <c r="BU14" s="72"/>
      <c r="BV14"/>
      <c r="BW14" s="72" t="s">
        <v>331</v>
      </c>
      <c r="BX14" s="71"/>
      <c r="BY14"/>
      <c r="BZ14" s="72" t="s">
        <v>331</v>
      </c>
      <c r="CA14" s="71"/>
      <c r="CB14"/>
      <c r="CC14" s="72" t="s">
        <v>331</v>
      </c>
      <c r="CD14" s="71"/>
      <c r="CE14"/>
      <c r="CF14" s="72" t="s">
        <v>331</v>
      </c>
      <c r="CG14" s="71"/>
      <c r="CH14"/>
      <c r="CI14" s="72" t="s">
        <v>331</v>
      </c>
      <c r="CJ14" s="71"/>
      <c r="CK14" s="71"/>
      <c r="CL14"/>
      <c r="CM14" s="72" t="s">
        <v>331</v>
      </c>
      <c r="CN14" s="71"/>
      <c r="CO14" s="71"/>
      <c r="CP14" s="71"/>
      <c r="CQ14"/>
      <c r="CR14" s="72" t="s">
        <v>331</v>
      </c>
      <c r="CS14" s="71"/>
      <c r="CT14" s="71"/>
      <c r="CU14"/>
      <c r="CV14" s="72" t="s">
        <v>331</v>
      </c>
      <c r="CW14" s="71"/>
    </row>
    <row r="15" spans="1:101" s="73" customFormat="1" x14ac:dyDescent="0.25">
      <c r="A15" s="65" t="s">
        <v>98</v>
      </c>
      <c r="B15" s="74" t="s">
        <v>99</v>
      </c>
      <c r="C15" s="65" t="str">
        <f t="shared" si="7"/>
        <v>AM</v>
      </c>
      <c r="D15" s="67" t="s">
        <v>134</v>
      </c>
      <c r="E15" s="68" t="s">
        <v>363</v>
      </c>
      <c r="F15" s="67" t="s">
        <v>364</v>
      </c>
      <c r="G15" s="67" t="s">
        <v>365</v>
      </c>
      <c r="H15" s="67" t="s">
        <v>94</v>
      </c>
      <c r="I15" s="67">
        <v>21</v>
      </c>
      <c r="J15" s="67" t="s">
        <v>322</v>
      </c>
      <c r="K15" s="67"/>
      <c r="L15" s="67" t="s">
        <v>343</v>
      </c>
      <c r="M15" s="69" t="s">
        <v>335</v>
      </c>
      <c r="N15" s="67" t="s">
        <v>99</v>
      </c>
      <c r="O15" s="67"/>
      <c r="P15" s="67" t="s">
        <v>325</v>
      </c>
      <c r="Q15" s="67" t="s">
        <v>326</v>
      </c>
      <c r="R15" s="69" t="s">
        <v>327</v>
      </c>
      <c r="S15" s="67" t="s">
        <v>359</v>
      </c>
      <c r="T15"/>
      <c r="U15" s="70" t="s">
        <v>329</v>
      </c>
      <c r="V15" s="70" t="s">
        <v>330</v>
      </c>
      <c r="W15"/>
      <c r="X15" s="70" t="s">
        <v>329</v>
      </c>
      <c r="Y15" s="70" t="s">
        <v>330</v>
      </c>
      <c r="Z15"/>
      <c r="AA15" s="70" t="s">
        <v>331</v>
      </c>
      <c r="AB15" s="70"/>
      <c r="AC15"/>
      <c r="AD15" s="70" t="s">
        <v>329</v>
      </c>
      <c r="AE15" s="71" t="str">
        <f t="shared" si="8"/>
        <v>d_plus_1</v>
      </c>
      <c r="AF15" s="71" t="str">
        <f t="shared" si="0"/>
        <v>none</v>
      </c>
      <c r="AG15" s="71"/>
      <c r="AH15" s="72"/>
      <c r="AI15" s="72"/>
      <c r="AJ15" s="72" t="str">
        <f t="shared" si="1"/>
        <v>d_plus_1</v>
      </c>
      <c r="AK15"/>
      <c r="AL15" s="70" t="s">
        <v>329</v>
      </c>
      <c r="AM15" s="70" t="s">
        <v>330</v>
      </c>
      <c r="AN15"/>
      <c r="AO15" s="70" t="s">
        <v>329</v>
      </c>
      <c r="AP15" s="72" t="str">
        <f t="shared" si="2"/>
        <v>0-5m, 5-60m, 60m+</v>
      </c>
      <c r="AQ15" s="72"/>
      <c r="AR15" s="72" t="str">
        <f t="shared" si="3"/>
        <v>0-5m</v>
      </c>
      <c r="AS15" s="72" t="str">
        <f t="shared" si="3"/>
        <v>5-60m</v>
      </c>
      <c r="AT15" s="72" t="str">
        <f t="shared" si="3"/>
        <v>60m+</v>
      </c>
      <c r="AU15" s="72"/>
      <c r="AV15" s="72"/>
      <c r="AW15" s="72"/>
      <c r="AX15" s="72"/>
      <c r="AY15"/>
      <c r="AZ15" s="70" t="s">
        <v>331</v>
      </c>
      <c r="BA15" s="72"/>
      <c r="BB15"/>
      <c r="BC15" s="70" t="s">
        <v>331</v>
      </c>
      <c r="BD15" s="72"/>
      <c r="BE15"/>
      <c r="BF15" s="70" t="s">
        <v>329</v>
      </c>
      <c r="BG15" s="71" t="str">
        <f t="shared" si="4"/>
        <v>36_months</v>
      </c>
      <c r="BH15" s="71" t="str">
        <f t="shared" si="5"/>
        <v>12_months</v>
      </c>
      <c r="BI15" s="71"/>
      <c r="BJ15" s="72" t="str">
        <f t="shared" si="6"/>
        <v>36_months</v>
      </c>
      <c r="BK15"/>
      <c r="BL15" s="72" t="s">
        <v>331</v>
      </c>
      <c r="BM15" s="71"/>
      <c r="BN15" s="71"/>
      <c r="BO15" s="71"/>
      <c r="BP15" s="72"/>
      <c r="BQ15" s="72"/>
      <c r="BR15"/>
      <c r="BS15" s="72" t="s">
        <v>331</v>
      </c>
      <c r="BT15" s="71"/>
      <c r="BU15" s="72"/>
      <c r="BV15"/>
      <c r="BW15" s="72" t="s">
        <v>331</v>
      </c>
      <c r="BX15" s="71"/>
      <c r="BY15"/>
      <c r="BZ15" s="72" t="s">
        <v>331</v>
      </c>
      <c r="CA15" s="71"/>
      <c r="CB15"/>
      <c r="CC15" s="72" t="s">
        <v>331</v>
      </c>
      <c r="CD15" s="71"/>
      <c r="CE15"/>
      <c r="CF15" s="72" t="s">
        <v>331</v>
      </c>
      <c r="CG15" s="71"/>
      <c r="CH15"/>
      <c r="CI15" s="72" t="s">
        <v>331</v>
      </c>
      <c r="CJ15" s="71"/>
      <c r="CK15" s="71"/>
      <c r="CL15"/>
      <c r="CM15" s="72" t="s">
        <v>331</v>
      </c>
      <c r="CN15" s="71"/>
      <c r="CO15" s="71"/>
      <c r="CP15" s="71"/>
      <c r="CQ15"/>
      <c r="CR15" s="72" t="s">
        <v>331</v>
      </c>
      <c r="CS15" s="71"/>
      <c r="CT15" s="71"/>
      <c r="CU15"/>
      <c r="CV15" s="72" t="s">
        <v>331</v>
      </c>
      <c r="CW15" s="71"/>
    </row>
    <row r="16" spans="1:101" s="73" customFormat="1" x14ac:dyDescent="0.25">
      <c r="A16" s="65" t="s">
        <v>98</v>
      </c>
      <c r="B16" s="74" t="s">
        <v>99</v>
      </c>
      <c r="C16" s="65" t="str">
        <f t="shared" si="7"/>
        <v>AM</v>
      </c>
      <c r="D16" s="67" t="s">
        <v>134</v>
      </c>
      <c r="E16" s="68" t="s">
        <v>366</v>
      </c>
      <c r="F16" s="67" t="s">
        <v>367</v>
      </c>
      <c r="G16" s="67" t="s">
        <v>368</v>
      </c>
      <c r="H16" s="67" t="s">
        <v>94</v>
      </c>
      <c r="I16" s="67">
        <v>22</v>
      </c>
      <c r="J16" s="67" t="s">
        <v>322</v>
      </c>
      <c r="K16" s="67"/>
      <c r="L16" s="67" t="s">
        <v>347</v>
      </c>
      <c r="M16" s="69" t="s">
        <v>335</v>
      </c>
      <c r="N16" s="67" t="s">
        <v>99</v>
      </c>
      <c r="O16" s="67"/>
      <c r="P16" s="67" t="s">
        <v>325</v>
      </c>
      <c r="Q16" s="67" t="s">
        <v>326</v>
      </c>
      <c r="R16" s="69" t="s">
        <v>327</v>
      </c>
      <c r="S16" s="67" t="s">
        <v>359</v>
      </c>
      <c r="T16"/>
      <c r="U16" s="70" t="s">
        <v>329</v>
      </c>
      <c r="V16" s="70" t="s">
        <v>330</v>
      </c>
      <c r="W16"/>
      <c r="X16" s="70" t="s">
        <v>329</v>
      </c>
      <c r="Y16" s="70" t="s">
        <v>330</v>
      </c>
      <c r="Z16"/>
      <c r="AA16" s="70" t="s">
        <v>331</v>
      </c>
      <c r="AB16" s="70"/>
      <c r="AC16"/>
      <c r="AD16" s="70" t="s">
        <v>329</v>
      </c>
      <c r="AE16" s="71" t="str">
        <f t="shared" si="8"/>
        <v>d_plus_1</v>
      </c>
      <c r="AF16" s="71" t="str">
        <f t="shared" si="0"/>
        <v>none</v>
      </c>
      <c r="AG16" s="71"/>
      <c r="AH16" s="72"/>
      <c r="AI16" s="72"/>
      <c r="AJ16" s="72" t="str">
        <f t="shared" si="1"/>
        <v>d_plus_1</v>
      </c>
      <c r="AK16"/>
      <c r="AL16" s="70" t="s">
        <v>329</v>
      </c>
      <c r="AM16" s="70" t="s">
        <v>330</v>
      </c>
      <c r="AN16"/>
      <c r="AO16" s="70" t="s">
        <v>329</v>
      </c>
      <c r="AP16" s="72" t="str">
        <f t="shared" si="2"/>
        <v>0-5m, 5-60m, 60m+</v>
      </c>
      <c r="AQ16" s="72"/>
      <c r="AR16" s="72" t="str">
        <f t="shared" si="3"/>
        <v>0-5m</v>
      </c>
      <c r="AS16" s="72" t="str">
        <f t="shared" si="3"/>
        <v>5-60m</v>
      </c>
      <c r="AT16" s="72" t="str">
        <f t="shared" si="3"/>
        <v>60m+</v>
      </c>
      <c r="AU16" s="72"/>
      <c r="AV16" s="72"/>
      <c r="AW16" s="72"/>
      <c r="AX16" s="72"/>
      <c r="AY16"/>
      <c r="AZ16" s="70" t="s">
        <v>331</v>
      </c>
      <c r="BA16" s="72"/>
      <c r="BB16"/>
      <c r="BC16" s="70" t="s">
        <v>331</v>
      </c>
      <c r="BD16" s="72"/>
      <c r="BE16"/>
      <c r="BF16" s="70" t="s">
        <v>329</v>
      </c>
      <c r="BG16" s="71" t="str">
        <f t="shared" si="4"/>
        <v>36_months</v>
      </c>
      <c r="BH16" s="71" t="str">
        <f t="shared" si="5"/>
        <v>12_months</v>
      </c>
      <c r="BI16" s="71"/>
      <c r="BJ16" s="72" t="str">
        <f t="shared" si="6"/>
        <v>36_months</v>
      </c>
      <c r="BK16"/>
      <c r="BL16" s="72" t="s">
        <v>331</v>
      </c>
      <c r="BM16" s="71"/>
      <c r="BN16" s="71"/>
      <c r="BO16" s="71"/>
      <c r="BP16" s="72"/>
      <c r="BQ16" s="72"/>
      <c r="BR16"/>
      <c r="BS16" s="72" t="s">
        <v>331</v>
      </c>
      <c r="BT16" s="71"/>
      <c r="BU16" s="72"/>
      <c r="BV16"/>
      <c r="BW16" s="72" t="s">
        <v>331</v>
      </c>
      <c r="BX16" s="71"/>
      <c r="BY16"/>
      <c r="BZ16" s="72" t="s">
        <v>331</v>
      </c>
      <c r="CA16" s="71"/>
      <c r="CB16"/>
      <c r="CC16" s="72" t="s">
        <v>331</v>
      </c>
      <c r="CD16" s="71"/>
      <c r="CE16"/>
      <c r="CF16" s="72" t="s">
        <v>331</v>
      </c>
      <c r="CG16" s="71"/>
      <c r="CH16"/>
      <c r="CI16" s="72" t="s">
        <v>331</v>
      </c>
      <c r="CJ16" s="71"/>
      <c r="CK16" s="71"/>
      <c r="CL16"/>
      <c r="CM16" s="72" t="s">
        <v>331</v>
      </c>
      <c r="CN16" s="71"/>
      <c r="CO16" s="71"/>
      <c r="CP16" s="71"/>
      <c r="CQ16"/>
      <c r="CR16" s="72" t="s">
        <v>331</v>
      </c>
      <c r="CS16" s="71"/>
      <c r="CT16" s="71"/>
      <c r="CU16"/>
      <c r="CV16" s="72" t="s">
        <v>331</v>
      </c>
      <c r="CW16" s="71"/>
    </row>
    <row r="17" spans="1:101" s="73" customFormat="1" x14ac:dyDescent="0.25">
      <c r="A17" s="65" t="s">
        <v>98</v>
      </c>
      <c r="B17" s="74" t="s">
        <v>99</v>
      </c>
      <c r="C17" s="65" t="str">
        <f t="shared" si="7"/>
        <v>AM</v>
      </c>
      <c r="D17" s="67" t="s">
        <v>134</v>
      </c>
      <c r="E17" s="68" t="s">
        <v>369</v>
      </c>
      <c r="F17" s="67" t="s">
        <v>370</v>
      </c>
      <c r="G17" s="67" t="s">
        <v>371</v>
      </c>
      <c r="H17" s="67" t="s">
        <v>94</v>
      </c>
      <c r="I17" s="67">
        <v>23</v>
      </c>
      <c r="J17" s="67" t="s">
        <v>322</v>
      </c>
      <c r="K17" s="67"/>
      <c r="L17" s="67" t="s">
        <v>351</v>
      </c>
      <c r="M17" s="69" t="s">
        <v>335</v>
      </c>
      <c r="N17" s="67" t="s">
        <v>99</v>
      </c>
      <c r="O17" s="67"/>
      <c r="P17" s="67" t="s">
        <v>325</v>
      </c>
      <c r="Q17" s="67" t="s">
        <v>326</v>
      </c>
      <c r="R17" s="69" t="s">
        <v>327</v>
      </c>
      <c r="S17" s="67" t="s">
        <v>359</v>
      </c>
      <c r="T17"/>
      <c r="U17" s="70" t="s">
        <v>329</v>
      </c>
      <c r="V17" s="70" t="s">
        <v>330</v>
      </c>
      <c r="W17"/>
      <c r="X17" s="70" t="s">
        <v>329</v>
      </c>
      <c r="Y17" s="70" t="s">
        <v>330</v>
      </c>
      <c r="Z17"/>
      <c r="AA17" s="70" t="s">
        <v>331</v>
      </c>
      <c r="AB17" s="70"/>
      <c r="AC17"/>
      <c r="AD17" s="70" t="s">
        <v>329</v>
      </c>
      <c r="AE17" s="71" t="str">
        <f t="shared" si="8"/>
        <v>d_plus_1</v>
      </c>
      <c r="AF17" s="71" t="str">
        <f t="shared" si="0"/>
        <v>none</v>
      </c>
      <c r="AG17" s="71"/>
      <c r="AH17" s="72"/>
      <c r="AI17" s="72"/>
      <c r="AJ17" s="72" t="str">
        <f t="shared" si="1"/>
        <v>d_plus_1</v>
      </c>
      <c r="AK17"/>
      <c r="AL17" s="70" t="s">
        <v>329</v>
      </c>
      <c r="AM17" s="70" t="s">
        <v>330</v>
      </c>
      <c r="AN17"/>
      <c r="AO17" s="70" t="s">
        <v>329</v>
      </c>
      <c r="AP17" s="72" t="str">
        <f t="shared" si="2"/>
        <v>0-5m, 5-60m, 60m+</v>
      </c>
      <c r="AQ17" s="72"/>
      <c r="AR17" s="72" t="str">
        <f t="shared" si="3"/>
        <v>0-5m</v>
      </c>
      <c r="AS17" s="72" t="str">
        <f t="shared" si="3"/>
        <v>5-60m</v>
      </c>
      <c r="AT17" s="72" t="str">
        <f t="shared" si="3"/>
        <v>60m+</v>
      </c>
      <c r="AU17" s="72"/>
      <c r="AV17" s="72"/>
      <c r="AW17" s="72"/>
      <c r="AX17" s="72"/>
      <c r="AY17"/>
      <c r="AZ17" s="70" t="s">
        <v>331</v>
      </c>
      <c r="BA17" s="72"/>
      <c r="BB17"/>
      <c r="BC17" s="70" t="s">
        <v>331</v>
      </c>
      <c r="BD17" s="72"/>
      <c r="BE17"/>
      <c r="BF17" s="70" t="s">
        <v>329</v>
      </c>
      <c r="BG17" s="71" t="str">
        <f t="shared" si="4"/>
        <v>36_months</v>
      </c>
      <c r="BH17" s="71" t="str">
        <f t="shared" si="5"/>
        <v>12_months</v>
      </c>
      <c r="BI17" s="71"/>
      <c r="BJ17" s="72" t="str">
        <f t="shared" si="6"/>
        <v>36_months</v>
      </c>
      <c r="BK17"/>
      <c r="BL17" s="72" t="s">
        <v>331</v>
      </c>
      <c r="BM17" s="71"/>
      <c r="BN17" s="71"/>
      <c r="BO17" s="71"/>
      <c r="BP17" s="72"/>
      <c r="BQ17" s="72"/>
      <c r="BR17"/>
      <c r="BS17" s="72" t="s">
        <v>331</v>
      </c>
      <c r="BT17" s="71"/>
      <c r="BU17" s="72"/>
      <c r="BV17"/>
      <c r="BW17" s="72" t="s">
        <v>331</v>
      </c>
      <c r="BX17" s="71"/>
      <c r="BY17"/>
      <c r="BZ17" s="72" t="s">
        <v>331</v>
      </c>
      <c r="CA17" s="71"/>
      <c r="CB17"/>
      <c r="CC17" s="72" t="s">
        <v>331</v>
      </c>
      <c r="CD17" s="71"/>
      <c r="CE17"/>
      <c r="CF17" s="72" t="s">
        <v>331</v>
      </c>
      <c r="CG17" s="71"/>
      <c r="CH17"/>
      <c r="CI17" s="72" t="s">
        <v>331</v>
      </c>
      <c r="CJ17" s="71"/>
      <c r="CK17" s="71"/>
      <c r="CL17"/>
      <c r="CM17" s="72" t="s">
        <v>331</v>
      </c>
      <c r="CN17" s="71"/>
      <c r="CO17" s="71"/>
      <c r="CP17" s="71"/>
      <c r="CQ17"/>
      <c r="CR17" s="72" t="s">
        <v>331</v>
      </c>
      <c r="CS17" s="71"/>
      <c r="CT17" s="71"/>
      <c r="CU17"/>
      <c r="CV17" s="72" t="s">
        <v>331</v>
      </c>
      <c r="CW17" s="71"/>
    </row>
    <row r="18" spans="1:101" s="73" customFormat="1" x14ac:dyDescent="0.25">
      <c r="A18" s="68" t="s">
        <v>98</v>
      </c>
      <c r="B18" s="74" t="s">
        <v>99</v>
      </c>
      <c r="C18" s="68" t="str">
        <f t="shared" si="7"/>
        <v>AM</v>
      </c>
      <c r="D18" s="67" t="s">
        <v>134</v>
      </c>
      <c r="E18" s="68" t="s">
        <v>372</v>
      </c>
      <c r="F18" s="67" t="s">
        <v>373</v>
      </c>
      <c r="G18" s="67" t="s">
        <v>374</v>
      </c>
      <c r="H18" s="67" t="s">
        <v>94</v>
      </c>
      <c r="I18" s="67">
        <v>8</v>
      </c>
      <c r="J18" s="67" t="s">
        <v>322</v>
      </c>
      <c r="K18" s="67"/>
      <c r="L18" s="67" t="s">
        <v>323</v>
      </c>
      <c r="M18" s="69" t="s">
        <v>324</v>
      </c>
      <c r="N18" s="67" t="s">
        <v>99</v>
      </c>
      <c r="O18" s="67"/>
      <c r="P18" s="67" t="s">
        <v>325</v>
      </c>
      <c r="Q18" s="67" t="s">
        <v>375</v>
      </c>
      <c r="R18" s="69" t="s">
        <v>327</v>
      </c>
      <c r="S18" s="67" t="s">
        <v>328</v>
      </c>
      <c r="T18"/>
      <c r="U18" s="70" t="s">
        <v>331</v>
      </c>
      <c r="V18" s="70"/>
      <c r="W18"/>
      <c r="X18" s="70" t="s">
        <v>329</v>
      </c>
      <c r="Y18" s="70" t="s">
        <v>330</v>
      </c>
      <c r="Z18"/>
      <c r="AA18" s="70" t="s">
        <v>331</v>
      </c>
      <c r="AB18" s="70" t="s">
        <v>330</v>
      </c>
      <c r="AC18"/>
      <c r="AD18" s="70" t="s">
        <v>331</v>
      </c>
      <c r="AE18" s="71"/>
      <c r="AF18" s="71" t="str">
        <f t="shared" si="0"/>
        <v>none</v>
      </c>
      <c r="AG18" s="71"/>
      <c r="AH18" s="72"/>
      <c r="AI18" s="72"/>
      <c r="AJ18" s="72"/>
      <c r="AK18"/>
      <c r="AL18" s="70" t="s">
        <v>331</v>
      </c>
      <c r="AM18" s="70"/>
      <c r="AN18"/>
      <c r="AO18" s="70" t="s">
        <v>331</v>
      </c>
      <c r="AP18" s="71"/>
      <c r="AQ18" s="71"/>
      <c r="AR18" s="72"/>
      <c r="AS18" s="72"/>
      <c r="AT18" s="72"/>
      <c r="AU18" s="72"/>
      <c r="AV18" s="72"/>
      <c r="AW18" s="72"/>
      <c r="AX18" s="72"/>
      <c r="AY18"/>
      <c r="AZ18" s="70" t="s">
        <v>331</v>
      </c>
      <c r="BA18" s="72"/>
      <c r="BB18"/>
      <c r="BC18" s="70" t="s">
        <v>331</v>
      </c>
      <c r="BD18" s="72"/>
      <c r="BE18"/>
      <c r="BF18" s="70" t="s">
        <v>329</v>
      </c>
      <c r="BG18" s="71" t="str">
        <f t="shared" si="4"/>
        <v>36_months</v>
      </c>
      <c r="BH18" s="71" t="str">
        <f t="shared" si="5"/>
        <v>12_months</v>
      </c>
      <c r="BI18" s="71"/>
      <c r="BJ18" s="72" t="str">
        <f t="shared" si="6"/>
        <v>36_months</v>
      </c>
      <c r="BK18"/>
      <c r="BL18" s="72" t="s">
        <v>331</v>
      </c>
      <c r="BM18" s="71"/>
      <c r="BN18" s="72"/>
      <c r="BO18" s="72"/>
      <c r="BP18" s="72"/>
      <c r="BQ18" s="72"/>
      <c r="BR18"/>
      <c r="BS18" s="72" t="s">
        <v>331</v>
      </c>
      <c r="BT18" s="71"/>
      <c r="BU18" s="72"/>
      <c r="BV18"/>
      <c r="BW18" s="72" t="s">
        <v>331</v>
      </c>
      <c r="BX18" s="71"/>
      <c r="BY18"/>
      <c r="BZ18" s="72" t="s">
        <v>331</v>
      </c>
      <c r="CA18" s="71"/>
      <c r="CB18"/>
      <c r="CC18" s="72" t="s">
        <v>331</v>
      </c>
      <c r="CD18" s="71"/>
      <c r="CE18"/>
      <c r="CF18" s="72" t="s">
        <v>331</v>
      </c>
      <c r="CG18" s="71"/>
      <c r="CH18"/>
      <c r="CI18" s="72" t="s">
        <v>331</v>
      </c>
      <c r="CJ18" s="71"/>
      <c r="CK18" s="71"/>
      <c r="CL18"/>
      <c r="CM18" s="72" t="s">
        <v>331</v>
      </c>
      <c r="CN18" s="71"/>
      <c r="CO18" s="71"/>
      <c r="CP18" s="71"/>
      <c r="CQ18"/>
      <c r="CR18" s="72" t="s">
        <v>331</v>
      </c>
      <c r="CS18" s="71"/>
      <c r="CT18" s="71"/>
      <c r="CU18"/>
      <c r="CV18" s="72" t="s">
        <v>331</v>
      </c>
      <c r="CW18" s="71"/>
    </row>
    <row r="19" spans="1:101" s="73" customFormat="1" x14ac:dyDescent="0.25">
      <c r="A19" s="68" t="s">
        <v>98</v>
      </c>
      <c r="B19" s="74" t="s">
        <v>99</v>
      </c>
      <c r="C19" s="68" t="str">
        <f t="shared" si="7"/>
        <v>AM</v>
      </c>
      <c r="D19" s="67" t="s">
        <v>134</v>
      </c>
      <c r="E19" s="68" t="s">
        <v>376</v>
      </c>
      <c r="F19" s="67" t="s">
        <v>377</v>
      </c>
      <c r="G19" s="67" t="s">
        <v>378</v>
      </c>
      <c r="H19" s="67" t="s">
        <v>94</v>
      </c>
      <c r="I19" s="67">
        <v>9</v>
      </c>
      <c r="J19" s="67" t="s">
        <v>322</v>
      </c>
      <c r="K19" s="67"/>
      <c r="L19" s="67" t="s">
        <v>323</v>
      </c>
      <c r="M19" s="69" t="s">
        <v>335</v>
      </c>
      <c r="N19" s="67" t="s">
        <v>99</v>
      </c>
      <c r="O19" s="67"/>
      <c r="P19" s="67" t="s">
        <v>325</v>
      </c>
      <c r="Q19" s="67" t="s">
        <v>375</v>
      </c>
      <c r="R19" s="69" t="s">
        <v>327</v>
      </c>
      <c r="S19" s="67" t="s">
        <v>328</v>
      </c>
      <c r="T19"/>
      <c r="U19" s="70" t="s">
        <v>331</v>
      </c>
      <c r="V19" s="70"/>
      <c r="W19"/>
      <c r="X19" s="70" t="s">
        <v>329</v>
      </c>
      <c r="Y19" s="70" t="s">
        <v>330</v>
      </c>
      <c r="Z19"/>
      <c r="AA19" s="70" t="s">
        <v>331</v>
      </c>
      <c r="AB19" s="70"/>
      <c r="AC19"/>
      <c r="AD19" s="70" t="s">
        <v>331</v>
      </c>
      <c r="AE19" s="71"/>
      <c r="AF19" s="71" t="str">
        <f t="shared" si="0"/>
        <v>none</v>
      </c>
      <c r="AG19" s="71"/>
      <c r="AH19" s="72"/>
      <c r="AI19" s="72"/>
      <c r="AJ19" s="72"/>
      <c r="AK19"/>
      <c r="AL19" s="70" t="s">
        <v>331</v>
      </c>
      <c r="AM19" s="70"/>
      <c r="AN19"/>
      <c r="AO19" s="70" t="s">
        <v>331</v>
      </c>
      <c r="AP19" s="71"/>
      <c r="AQ19" s="71"/>
      <c r="AR19" s="72"/>
      <c r="AS19" s="72"/>
      <c r="AT19" s="72"/>
      <c r="AU19" s="72"/>
      <c r="AV19" s="72"/>
      <c r="AW19" s="72"/>
      <c r="AX19" s="72"/>
      <c r="AY19"/>
      <c r="AZ19" s="70" t="s">
        <v>331</v>
      </c>
      <c r="BA19" s="72"/>
      <c r="BB19"/>
      <c r="BC19" s="70" t="s">
        <v>331</v>
      </c>
      <c r="BD19" s="72"/>
      <c r="BE19"/>
      <c r="BF19" s="70" t="s">
        <v>329</v>
      </c>
      <c r="BG19" s="71" t="str">
        <f t="shared" si="4"/>
        <v>36_months</v>
      </c>
      <c r="BH19" s="71" t="str">
        <f t="shared" si="5"/>
        <v>12_months</v>
      </c>
      <c r="BI19" s="71"/>
      <c r="BJ19" s="72" t="str">
        <f t="shared" si="6"/>
        <v>36_months</v>
      </c>
      <c r="BK19"/>
      <c r="BL19" s="72" t="s">
        <v>331</v>
      </c>
      <c r="BM19" s="71"/>
      <c r="BN19" s="72"/>
      <c r="BO19" s="72"/>
      <c r="BP19" s="72"/>
      <c r="BQ19" s="72"/>
      <c r="BR19"/>
      <c r="BS19" s="72" t="s">
        <v>331</v>
      </c>
      <c r="BT19" s="71"/>
      <c r="BU19" s="72"/>
      <c r="BV19"/>
      <c r="BW19" s="72" t="s">
        <v>331</v>
      </c>
      <c r="BX19" s="71"/>
      <c r="BY19"/>
      <c r="BZ19" s="72" t="s">
        <v>331</v>
      </c>
      <c r="CA19" s="71"/>
      <c r="CB19"/>
      <c r="CC19" s="72" t="s">
        <v>331</v>
      </c>
      <c r="CD19" s="71"/>
      <c r="CE19"/>
      <c r="CF19" s="72" t="s">
        <v>331</v>
      </c>
      <c r="CG19" s="71"/>
      <c r="CH19"/>
      <c r="CI19" s="72" t="s">
        <v>331</v>
      </c>
      <c r="CJ19" s="71"/>
      <c r="CK19" s="71"/>
      <c r="CL19"/>
      <c r="CM19" s="72" t="s">
        <v>331</v>
      </c>
      <c r="CN19" s="71"/>
      <c r="CO19" s="71"/>
      <c r="CP19" s="71"/>
      <c r="CQ19"/>
      <c r="CR19" s="72" t="s">
        <v>331</v>
      </c>
      <c r="CS19" s="71"/>
      <c r="CT19" s="71"/>
      <c r="CU19"/>
      <c r="CV19" s="72" t="s">
        <v>331</v>
      </c>
      <c r="CW19" s="71"/>
    </row>
    <row r="20" spans="1:101" s="73" customFormat="1" x14ac:dyDescent="0.25">
      <c r="A20" s="68" t="s">
        <v>98</v>
      </c>
      <c r="B20" s="74" t="s">
        <v>99</v>
      </c>
      <c r="C20" s="68" t="str">
        <f t="shared" si="7"/>
        <v>AM</v>
      </c>
      <c r="D20" s="67" t="s">
        <v>134</v>
      </c>
      <c r="E20" s="68" t="s">
        <v>379</v>
      </c>
      <c r="F20" s="67" t="s">
        <v>380</v>
      </c>
      <c r="G20" s="67" t="s">
        <v>381</v>
      </c>
      <c r="H20" s="67" t="s">
        <v>94</v>
      </c>
      <c r="I20" s="67">
        <v>25</v>
      </c>
      <c r="J20" s="67" t="s">
        <v>322</v>
      </c>
      <c r="K20" s="67"/>
      <c r="L20" s="67" t="s">
        <v>339</v>
      </c>
      <c r="M20" s="69" t="s">
        <v>335</v>
      </c>
      <c r="N20" s="67" t="s">
        <v>99</v>
      </c>
      <c r="O20" s="67"/>
      <c r="P20" s="67" t="s">
        <v>325</v>
      </c>
      <c r="Q20" s="67" t="s">
        <v>375</v>
      </c>
      <c r="R20" s="69" t="s">
        <v>327</v>
      </c>
      <c r="S20" s="67" t="s">
        <v>328</v>
      </c>
      <c r="T20"/>
      <c r="U20" s="70" t="s">
        <v>331</v>
      </c>
      <c r="V20" s="70"/>
      <c r="W20"/>
      <c r="X20" s="70" t="s">
        <v>329</v>
      </c>
      <c r="Y20" s="70" t="s">
        <v>330</v>
      </c>
      <c r="Z20"/>
      <c r="AA20" s="70" t="s">
        <v>331</v>
      </c>
      <c r="AB20" s="70"/>
      <c r="AC20"/>
      <c r="AD20" s="70" t="s">
        <v>331</v>
      </c>
      <c r="AE20" s="71"/>
      <c r="AF20" s="71" t="str">
        <f t="shared" si="0"/>
        <v>none</v>
      </c>
      <c r="AG20" s="71"/>
      <c r="AH20" s="72"/>
      <c r="AI20" s="72"/>
      <c r="AJ20" s="72"/>
      <c r="AK20"/>
      <c r="AL20" s="70" t="s">
        <v>331</v>
      </c>
      <c r="AM20" s="70"/>
      <c r="AN20"/>
      <c r="AO20" s="70" t="s">
        <v>331</v>
      </c>
      <c r="AP20" s="71"/>
      <c r="AQ20" s="71"/>
      <c r="AR20" s="72"/>
      <c r="AS20" s="72"/>
      <c r="AT20" s="72"/>
      <c r="AU20" s="72"/>
      <c r="AV20" s="72"/>
      <c r="AW20" s="72"/>
      <c r="AX20" s="72"/>
      <c r="AY20"/>
      <c r="AZ20" s="70" t="s">
        <v>331</v>
      </c>
      <c r="BA20" s="72"/>
      <c r="BB20"/>
      <c r="BC20" s="70" t="s">
        <v>331</v>
      </c>
      <c r="BD20" s="72"/>
      <c r="BE20"/>
      <c r="BF20" s="70" t="s">
        <v>329</v>
      </c>
      <c r="BG20" s="71" t="str">
        <f t="shared" si="4"/>
        <v>36_months</v>
      </c>
      <c r="BH20" s="71" t="str">
        <f t="shared" si="5"/>
        <v>12_months</v>
      </c>
      <c r="BI20" s="71"/>
      <c r="BJ20" s="72" t="str">
        <f t="shared" si="6"/>
        <v>36_months</v>
      </c>
      <c r="BK20"/>
      <c r="BL20" s="72" t="s">
        <v>331</v>
      </c>
      <c r="BM20" s="71"/>
      <c r="BN20" s="72"/>
      <c r="BO20" s="72"/>
      <c r="BP20" s="72"/>
      <c r="BQ20" s="72"/>
      <c r="BR20"/>
      <c r="BS20" s="72" t="s">
        <v>331</v>
      </c>
      <c r="BT20" s="71"/>
      <c r="BU20" s="72"/>
      <c r="BV20"/>
      <c r="BW20" s="72" t="s">
        <v>331</v>
      </c>
      <c r="BX20" s="71"/>
      <c r="BY20"/>
      <c r="BZ20" s="72" t="s">
        <v>331</v>
      </c>
      <c r="CA20" s="71"/>
      <c r="CB20"/>
      <c r="CC20" s="72" t="s">
        <v>331</v>
      </c>
      <c r="CD20" s="71"/>
      <c r="CE20"/>
      <c r="CF20" s="72" t="s">
        <v>331</v>
      </c>
      <c r="CG20" s="71"/>
      <c r="CH20"/>
      <c r="CI20" s="72" t="s">
        <v>331</v>
      </c>
      <c r="CJ20" s="71"/>
      <c r="CK20" s="71"/>
      <c r="CL20"/>
      <c r="CM20" s="72" t="s">
        <v>331</v>
      </c>
      <c r="CN20" s="71"/>
      <c r="CO20" s="71"/>
      <c r="CP20" s="71"/>
      <c r="CQ20"/>
      <c r="CR20" s="72" t="s">
        <v>331</v>
      </c>
      <c r="CS20" s="71"/>
      <c r="CT20" s="71"/>
      <c r="CU20"/>
      <c r="CV20" s="72" t="s">
        <v>331</v>
      </c>
      <c r="CW20" s="71"/>
    </row>
    <row r="21" spans="1:101" s="73" customFormat="1" x14ac:dyDescent="0.25">
      <c r="A21" s="68" t="s">
        <v>98</v>
      </c>
      <c r="B21" s="74" t="s">
        <v>99</v>
      </c>
      <c r="C21" s="68" t="str">
        <f t="shared" si="7"/>
        <v>AM</v>
      </c>
      <c r="D21" s="67" t="s">
        <v>134</v>
      </c>
      <c r="E21" s="68" t="s">
        <v>382</v>
      </c>
      <c r="F21" s="67" t="s">
        <v>383</v>
      </c>
      <c r="G21" s="67" t="s">
        <v>384</v>
      </c>
      <c r="H21" s="67" t="s">
        <v>94</v>
      </c>
      <c r="I21" s="67">
        <v>26</v>
      </c>
      <c r="J21" s="67" t="s">
        <v>322</v>
      </c>
      <c r="K21" s="67"/>
      <c r="L21" s="67" t="s">
        <v>343</v>
      </c>
      <c r="M21" s="69" t="s">
        <v>335</v>
      </c>
      <c r="N21" s="67" t="s">
        <v>99</v>
      </c>
      <c r="O21" s="67"/>
      <c r="P21" s="67" t="s">
        <v>325</v>
      </c>
      <c r="Q21" s="67" t="s">
        <v>375</v>
      </c>
      <c r="R21" s="69" t="s">
        <v>327</v>
      </c>
      <c r="S21" s="67" t="s">
        <v>328</v>
      </c>
      <c r="T21"/>
      <c r="U21" s="70" t="s">
        <v>331</v>
      </c>
      <c r="V21" s="70"/>
      <c r="W21"/>
      <c r="X21" s="70" t="s">
        <v>329</v>
      </c>
      <c r="Y21" s="70" t="s">
        <v>330</v>
      </c>
      <c r="Z21"/>
      <c r="AA21" s="70" t="s">
        <v>331</v>
      </c>
      <c r="AB21" s="70"/>
      <c r="AC21"/>
      <c r="AD21" s="70" t="s">
        <v>331</v>
      </c>
      <c r="AE21" s="71"/>
      <c r="AF21" s="71" t="str">
        <f t="shared" si="0"/>
        <v>none</v>
      </c>
      <c r="AG21" s="71"/>
      <c r="AH21" s="72"/>
      <c r="AI21" s="72"/>
      <c r="AJ21" s="72"/>
      <c r="AK21"/>
      <c r="AL21" s="70" t="s">
        <v>331</v>
      </c>
      <c r="AM21" s="70"/>
      <c r="AN21"/>
      <c r="AO21" s="70" t="s">
        <v>331</v>
      </c>
      <c r="AP21" s="71"/>
      <c r="AQ21" s="71"/>
      <c r="AR21" s="72"/>
      <c r="AS21" s="72"/>
      <c r="AT21" s="72"/>
      <c r="AU21" s="72"/>
      <c r="AV21" s="72"/>
      <c r="AW21" s="72"/>
      <c r="AX21" s="72"/>
      <c r="AY21"/>
      <c r="AZ21" s="70" t="s">
        <v>331</v>
      </c>
      <c r="BA21" s="72"/>
      <c r="BB21"/>
      <c r="BC21" s="70" t="s">
        <v>331</v>
      </c>
      <c r="BD21" s="72"/>
      <c r="BE21"/>
      <c r="BF21" s="70" t="s">
        <v>329</v>
      </c>
      <c r="BG21" s="71" t="str">
        <f t="shared" si="4"/>
        <v>36_months</v>
      </c>
      <c r="BH21" s="71" t="str">
        <f t="shared" si="5"/>
        <v>12_months</v>
      </c>
      <c r="BI21" s="71"/>
      <c r="BJ21" s="72" t="str">
        <f t="shared" si="6"/>
        <v>36_months</v>
      </c>
      <c r="BK21"/>
      <c r="BL21" s="72" t="s">
        <v>331</v>
      </c>
      <c r="BM21" s="71"/>
      <c r="BN21" s="72"/>
      <c r="BO21" s="72"/>
      <c r="BP21" s="72"/>
      <c r="BQ21" s="72"/>
      <c r="BR21"/>
      <c r="BS21" s="72" t="s">
        <v>331</v>
      </c>
      <c r="BT21" s="71"/>
      <c r="BU21" s="72"/>
      <c r="BV21"/>
      <c r="BW21" s="72" t="s">
        <v>331</v>
      </c>
      <c r="BX21" s="71"/>
      <c r="BY21"/>
      <c r="BZ21" s="72" t="s">
        <v>331</v>
      </c>
      <c r="CA21" s="71"/>
      <c r="CB21"/>
      <c r="CC21" s="72" t="s">
        <v>331</v>
      </c>
      <c r="CD21" s="71"/>
      <c r="CE21"/>
      <c r="CF21" s="72" t="s">
        <v>331</v>
      </c>
      <c r="CG21" s="71"/>
      <c r="CH21"/>
      <c r="CI21" s="72" t="s">
        <v>331</v>
      </c>
      <c r="CJ21" s="71"/>
      <c r="CK21" s="71"/>
      <c r="CL21"/>
      <c r="CM21" s="72" t="s">
        <v>331</v>
      </c>
      <c r="CN21" s="71"/>
      <c r="CO21" s="71"/>
      <c r="CP21" s="71"/>
      <c r="CQ21"/>
      <c r="CR21" s="72" t="s">
        <v>331</v>
      </c>
      <c r="CS21" s="71"/>
      <c r="CT21" s="71"/>
      <c r="CU21"/>
      <c r="CV21" s="72" t="s">
        <v>331</v>
      </c>
      <c r="CW21" s="71"/>
    </row>
    <row r="22" spans="1:101" s="73" customFormat="1" x14ac:dyDescent="0.25">
      <c r="A22" s="68" t="s">
        <v>98</v>
      </c>
      <c r="B22" s="74" t="s">
        <v>99</v>
      </c>
      <c r="C22" s="68" t="str">
        <f t="shared" si="7"/>
        <v>AM</v>
      </c>
      <c r="D22" s="67" t="s">
        <v>134</v>
      </c>
      <c r="E22" s="68" t="s">
        <v>385</v>
      </c>
      <c r="F22" s="67" t="s">
        <v>386</v>
      </c>
      <c r="G22" s="67" t="s">
        <v>387</v>
      </c>
      <c r="H22" s="67" t="s">
        <v>94</v>
      </c>
      <c r="I22" s="67">
        <v>27</v>
      </c>
      <c r="J22" s="67" t="s">
        <v>322</v>
      </c>
      <c r="K22" s="67"/>
      <c r="L22" s="67" t="s">
        <v>347</v>
      </c>
      <c r="M22" s="69" t="s">
        <v>335</v>
      </c>
      <c r="N22" s="67" t="s">
        <v>99</v>
      </c>
      <c r="O22" s="67"/>
      <c r="P22" s="67" t="s">
        <v>325</v>
      </c>
      <c r="Q22" s="67" t="s">
        <v>375</v>
      </c>
      <c r="R22" s="69" t="s">
        <v>327</v>
      </c>
      <c r="S22" s="67" t="s">
        <v>328</v>
      </c>
      <c r="T22"/>
      <c r="U22" s="70" t="s">
        <v>331</v>
      </c>
      <c r="V22" s="70"/>
      <c r="W22"/>
      <c r="X22" s="70" t="s">
        <v>329</v>
      </c>
      <c r="Y22" s="70" t="s">
        <v>330</v>
      </c>
      <c r="Z22"/>
      <c r="AA22" s="70" t="s">
        <v>331</v>
      </c>
      <c r="AB22" s="70"/>
      <c r="AC22"/>
      <c r="AD22" s="70" t="s">
        <v>331</v>
      </c>
      <c r="AE22" s="71"/>
      <c r="AF22" s="71" t="str">
        <f t="shared" si="0"/>
        <v>none</v>
      </c>
      <c r="AG22" s="71"/>
      <c r="AH22" s="72"/>
      <c r="AI22" s="72"/>
      <c r="AJ22" s="72"/>
      <c r="AK22"/>
      <c r="AL22" s="70" t="s">
        <v>331</v>
      </c>
      <c r="AM22" s="70"/>
      <c r="AN22"/>
      <c r="AO22" s="70" t="s">
        <v>331</v>
      </c>
      <c r="AP22" s="71"/>
      <c r="AQ22" s="71"/>
      <c r="AR22" s="72"/>
      <c r="AS22" s="72"/>
      <c r="AT22" s="72"/>
      <c r="AU22" s="72"/>
      <c r="AV22" s="72"/>
      <c r="AW22" s="72"/>
      <c r="AX22" s="72"/>
      <c r="AY22"/>
      <c r="AZ22" s="70" t="s">
        <v>331</v>
      </c>
      <c r="BA22" s="72"/>
      <c r="BB22"/>
      <c r="BC22" s="70" t="s">
        <v>331</v>
      </c>
      <c r="BD22" s="72"/>
      <c r="BE22"/>
      <c r="BF22" s="70" t="s">
        <v>329</v>
      </c>
      <c r="BG22" s="71" t="str">
        <f t="shared" si="4"/>
        <v>36_months</v>
      </c>
      <c r="BH22" s="71" t="str">
        <f t="shared" si="5"/>
        <v>12_months</v>
      </c>
      <c r="BI22" s="71"/>
      <c r="BJ22" s="72" t="str">
        <f t="shared" si="6"/>
        <v>36_months</v>
      </c>
      <c r="BK22"/>
      <c r="BL22" s="72" t="s">
        <v>331</v>
      </c>
      <c r="BM22" s="71"/>
      <c r="BN22" s="72"/>
      <c r="BO22" s="72"/>
      <c r="BP22" s="72"/>
      <c r="BQ22" s="72"/>
      <c r="BR22"/>
      <c r="BS22" s="72" t="s">
        <v>331</v>
      </c>
      <c r="BT22" s="71"/>
      <c r="BU22" s="72"/>
      <c r="BV22"/>
      <c r="BW22" s="72" t="s">
        <v>331</v>
      </c>
      <c r="BX22" s="71"/>
      <c r="BY22"/>
      <c r="BZ22" s="72" t="s">
        <v>331</v>
      </c>
      <c r="CA22" s="71"/>
      <c r="CB22"/>
      <c r="CC22" s="72" t="s">
        <v>331</v>
      </c>
      <c r="CD22" s="71"/>
      <c r="CE22"/>
      <c r="CF22" s="72" t="s">
        <v>331</v>
      </c>
      <c r="CG22" s="71"/>
      <c r="CH22"/>
      <c r="CI22" s="72" t="s">
        <v>331</v>
      </c>
      <c r="CJ22" s="71"/>
      <c r="CK22" s="71"/>
      <c r="CL22"/>
      <c r="CM22" s="72" t="s">
        <v>331</v>
      </c>
      <c r="CN22" s="71"/>
      <c r="CO22" s="71"/>
      <c r="CP22" s="71"/>
      <c r="CQ22"/>
      <c r="CR22" s="72" t="s">
        <v>331</v>
      </c>
      <c r="CS22" s="71"/>
      <c r="CT22" s="71"/>
      <c r="CU22"/>
      <c r="CV22" s="72" t="s">
        <v>331</v>
      </c>
      <c r="CW22" s="71"/>
    </row>
    <row r="23" spans="1:101" s="73" customFormat="1" x14ac:dyDescent="0.25">
      <c r="A23" s="68" t="s">
        <v>98</v>
      </c>
      <c r="B23" s="74" t="s">
        <v>99</v>
      </c>
      <c r="C23" s="68" t="str">
        <f t="shared" si="7"/>
        <v>AM</v>
      </c>
      <c r="D23" s="67" t="s">
        <v>134</v>
      </c>
      <c r="E23" s="68" t="s">
        <v>388</v>
      </c>
      <c r="F23" s="67" t="s">
        <v>389</v>
      </c>
      <c r="G23" s="67" t="s">
        <v>390</v>
      </c>
      <c r="H23" s="67" t="s">
        <v>94</v>
      </c>
      <c r="I23" s="67">
        <v>28</v>
      </c>
      <c r="J23" s="67" t="s">
        <v>322</v>
      </c>
      <c r="K23" s="67"/>
      <c r="L23" s="67" t="s">
        <v>351</v>
      </c>
      <c r="M23" s="69" t="s">
        <v>335</v>
      </c>
      <c r="N23" s="67" t="s">
        <v>99</v>
      </c>
      <c r="O23" s="67"/>
      <c r="P23" s="67" t="s">
        <v>325</v>
      </c>
      <c r="Q23" s="67" t="s">
        <v>375</v>
      </c>
      <c r="R23" s="69" t="s">
        <v>327</v>
      </c>
      <c r="S23" s="67" t="s">
        <v>328</v>
      </c>
      <c r="T23"/>
      <c r="U23" s="70" t="s">
        <v>331</v>
      </c>
      <c r="V23" s="70"/>
      <c r="W23"/>
      <c r="X23" s="70" t="s">
        <v>329</v>
      </c>
      <c r="Y23" s="70" t="s">
        <v>330</v>
      </c>
      <c r="Z23"/>
      <c r="AA23" s="70" t="s">
        <v>331</v>
      </c>
      <c r="AB23" s="70"/>
      <c r="AC23"/>
      <c r="AD23" s="70" t="s">
        <v>331</v>
      </c>
      <c r="AE23" s="71"/>
      <c r="AF23" s="71" t="str">
        <f t="shared" si="0"/>
        <v>none</v>
      </c>
      <c r="AG23" s="71"/>
      <c r="AH23" s="72"/>
      <c r="AI23" s="72"/>
      <c r="AJ23" s="72"/>
      <c r="AK23"/>
      <c r="AL23" s="70" t="s">
        <v>331</v>
      </c>
      <c r="AM23" s="70"/>
      <c r="AN23"/>
      <c r="AO23" s="70" t="s">
        <v>331</v>
      </c>
      <c r="AP23" s="71"/>
      <c r="AQ23" s="71"/>
      <c r="AR23" s="72"/>
      <c r="AS23" s="72"/>
      <c r="AT23" s="72"/>
      <c r="AU23" s="72"/>
      <c r="AV23" s="72"/>
      <c r="AW23" s="72"/>
      <c r="AX23" s="72"/>
      <c r="AY23"/>
      <c r="AZ23" s="70" t="s">
        <v>331</v>
      </c>
      <c r="BA23" s="72"/>
      <c r="BB23"/>
      <c r="BC23" s="70" t="s">
        <v>331</v>
      </c>
      <c r="BD23" s="72"/>
      <c r="BE23"/>
      <c r="BF23" s="70" t="s">
        <v>329</v>
      </c>
      <c r="BG23" s="71" t="str">
        <f t="shared" si="4"/>
        <v>36_months</v>
      </c>
      <c r="BH23" s="71" t="str">
        <f t="shared" si="5"/>
        <v>12_months</v>
      </c>
      <c r="BI23" s="71"/>
      <c r="BJ23" s="72" t="str">
        <f t="shared" si="6"/>
        <v>36_months</v>
      </c>
      <c r="BK23"/>
      <c r="BL23" s="72" t="s">
        <v>331</v>
      </c>
      <c r="BM23" s="71"/>
      <c r="BN23" s="72"/>
      <c r="BO23" s="72"/>
      <c r="BP23" s="72"/>
      <c r="BQ23" s="72"/>
      <c r="BR23"/>
      <c r="BS23" s="72" t="s">
        <v>331</v>
      </c>
      <c r="BT23" s="71"/>
      <c r="BU23" s="72"/>
      <c r="BV23"/>
      <c r="BW23" s="72" t="s">
        <v>331</v>
      </c>
      <c r="BX23" s="71"/>
      <c r="BY23"/>
      <c r="BZ23" s="72" t="s">
        <v>331</v>
      </c>
      <c r="CA23" s="71"/>
      <c r="CB23"/>
      <c r="CC23" s="72" t="s">
        <v>331</v>
      </c>
      <c r="CD23" s="71"/>
      <c r="CE23"/>
      <c r="CF23" s="72" t="s">
        <v>331</v>
      </c>
      <c r="CG23" s="71"/>
      <c r="CH23"/>
      <c r="CI23" s="72" t="s">
        <v>331</v>
      </c>
      <c r="CJ23" s="71"/>
      <c r="CK23" s="71"/>
      <c r="CL23"/>
      <c r="CM23" s="72" t="s">
        <v>331</v>
      </c>
      <c r="CN23" s="71"/>
      <c r="CO23" s="71"/>
      <c r="CP23" s="71"/>
      <c r="CQ23"/>
      <c r="CR23" s="72" t="s">
        <v>331</v>
      </c>
      <c r="CS23" s="71"/>
      <c r="CT23" s="71"/>
      <c r="CU23"/>
      <c r="CV23" s="72" t="s">
        <v>331</v>
      </c>
      <c r="CW23" s="71"/>
    </row>
    <row r="24" spans="1:101" s="73" customFormat="1" x14ac:dyDescent="0.25">
      <c r="A24" s="68" t="s">
        <v>98</v>
      </c>
      <c r="B24" s="74" t="s">
        <v>99</v>
      </c>
      <c r="C24" s="68" t="str">
        <f t="shared" si="7"/>
        <v>AM</v>
      </c>
      <c r="D24" s="67" t="s">
        <v>134</v>
      </c>
      <c r="E24" s="68" t="s">
        <v>391</v>
      </c>
      <c r="F24" s="67" t="s">
        <v>392</v>
      </c>
      <c r="G24" s="67" t="s">
        <v>393</v>
      </c>
      <c r="H24" s="67" t="s">
        <v>94</v>
      </c>
      <c r="I24" s="67">
        <v>29</v>
      </c>
      <c r="J24" s="67" t="s">
        <v>322</v>
      </c>
      <c r="K24" s="67"/>
      <c r="L24" s="67" t="s">
        <v>355</v>
      </c>
      <c r="M24" s="69" t="s">
        <v>335</v>
      </c>
      <c r="N24" s="67" t="s">
        <v>99</v>
      </c>
      <c r="O24" s="67"/>
      <c r="P24" s="67" t="s">
        <v>325</v>
      </c>
      <c r="Q24" s="67" t="s">
        <v>375</v>
      </c>
      <c r="R24" s="69" t="s">
        <v>327</v>
      </c>
      <c r="S24" s="67" t="s">
        <v>328</v>
      </c>
      <c r="T24"/>
      <c r="U24" s="70" t="s">
        <v>331</v>
      </c>
      <c r="V24" s="70"/>
      <c r="W24"/>
      <c r="X24" s="70" t="s">
        <v>329</v>
      </c>
      <c r="Y24" s="70" t="s">
        <v>330</v>
      </c>
      <c r="Z24"/>
      <c r="AA24" s="70" t="s">
        <v>331</v>
      </c>
      <c r="AB24" s="70"/>
      <c r="AC24"/>
      <c r="AD24" s="70" t="s">
        <v>331</v>
      </c>
      <c r="AE24" s="71"/>
      <c r="AF24" s="71" t="str">
        <f t="shared" si="0"/>
        <v>none</v>
      </c>
      <c r="AG24" s="71"/>
      <c r="AH24" s="72"/>
      <c r="AI24" s="72"/>
      <c r="AJ24" s="72"/>
      <c r="AK24"/>
      <c r="AL24" s="70" t="s">
        <v>331</v>
      </c>
      <c r="AM24" s="70"/>
      <c r="AN24"/>
      <c r="AO24" s="70" t="s">
        <v>331</v>
      </c>
      <c r="AP24" s="71"/>
      <c r="AQ24" s="71"/>
      <c r="AR24" s="72"/>
      <c r="AS24" s="72"/>
      <c r="AT24" s="72"/>
      <c r="AU24" s="72"/>
      <c r="AV24" s="72"/>
      <c r="AW24" s="72"/>
      <c r="AX24" s="72"/>
      <c r="AY24"/>
      <c r="AZ24" s="70" t="s">
        <v>331</v>
      </c>
      <c r="BA24" s="72"/>
      <c r="BB24"/>
      <c r="BC24" s="70" t="s">
        <v>331</v>
      </c>
      <c r="BD24" s="72"/>
      <c r="BE24"/>
      <c r="BF24" s="70" t="s">
        <v>329</v>
      </c>
      <c r="BG24" s="71" t="str">
        <f t="shared" si="4"/>
        <v>36_months</v>
      </c>
      <c r="BH24" s="71" t="str">
        <f t="shared" si="5"/>
        <v>12_months</v>
      </c>
      <c r="BI24" s="71"/>
      <c r="BJ24" s="72" t="str">
        <f t="shared" si="6"/>
        <v>36_months</v>
      </c>
      <c r="BK24"/>
      <c r="BL24" s="72" t="s">
        <v>331</v>
      </c>
      <c r="BM24" s="71"/>
      <c r="BN24" s="72"/>
      <c r="BO24" s="72"/>
      <c r="BP24" s="72"/>
      <c r="BQ24" s="72"/>
      <c r="BR24"/>
      <c r="BS24" s="72" t="s">
        <v>331</v>
      </c>
      <c r="BT24" s="71"/>
      <c r="BU24" s="72"/>
      <c r="BV24"/>
      <c r="BW24" s="72" t="s">
        <v>331</v>
      </c>
      <c r="BX24" s="71"/>
      <c r="BY24"/>
      <c r="BZ24" s="72" t="s">
        <v>331</v>
      </c>
      <c r="CA24" s="71"/>
      <c r="CB24"/>
      <c r="CC24" s="72" t="s">
        <v>331</v>
      </c>
      <c r="CD24" s="71"/>
      <c r="CE24"/>
      <c r="CF24" s="72" t="s">
        <v>331</v>
      </c>
      <c r="CG24" s="71"/>
      <c r="CH24"/>
      <c r="CI24" s="72" t="s">
        <v>331</v>
      </c>
      <c r="CJ24" s="71"/>
      <c r="CK24" s="71"/>
      <c r="CL24"/>
      <c r="CM24" s="72" t="s">
        <v>331</v>
      </c>
      <c r="CN24" s="71"/>
      <c r="CO24" s="71"/>
      <c r="CP24" s="71"/>
      <c r="CQ24"/>
      <c r="CR24" s="72" t="s">
        <v>331</v>
      </c>
      <c r="CS24" s="71"/>
      <c r="CT24" s="71"/>
      <c r="CU24"/>
      <c r="CV24" s="72" t="s">
        <v>331</v>
      </c>
      <c r="CW24" s="71"/>
    </row>
    <row r="25" spans="1:101" s="73" customFormat="1" x14ac:dyDescent="0.25">
      <c r="A25" s="68" t="s">
        <v>98</v>
      </c>
      <c r="B25" s="74" t="s">
        <v>99</v>
      </c>
      <c r="C25" s="68" t="str">
        <f t="shared" si="7"/>
        <v>AM</v>
      </c>
      <c r="D25" s="67" t="s">
        <v>134</v>
      </c>
      <c r="E25" s="68" t="s">
        <v>394</v>
      </c>
      <c r="F25" s="67" t="s">
        <v>395</v>
      </c>
      <c r="G25" s="67" t="s">
        <v>396</v>
      </c>
      <c r="H25" s="67" t="s">
        <v>94</v>
      </c>
      <c r="I25" s="67">
        <v>10</v>
      </c>
      <c r="J25" s="67" t="s">
        <v>322</v>
      </c>
      <c r="K25" s="67"/>
      <c r="L25" s="67" t="s">
        <v>323</v>
      </c>
      <c r="M25" s="69" t="s">
        <v>335</v>
      </c>
      <c r="N25" s="67" t="s">
        <v>99</v>
      </c>
      <c r="O25" s="67"/>
      <c r="P25" s="67" t="s">
        <v>325</v>
      </c>
      <c r="Q25" s="67" t="s">
        <v>375</v>
      </c>
      <c r="R25" s="69" t="s">
        <v>327</v>
      </c>
      <c r="S25" s="67" t="s">
        <v>359</v>
      </c>
      <c r="T25"/>
      <c r="U25" s="70" t="s">
        <v>331</v>
      </c>
      <c r="V25" s="70"/>
      <c r="W25"/>
      <c r="X25" s="70" t="s">
        <v>329</v>
      </c>
      <c r="Y25" s="70" t="s">
        <v>330</v>
      </c>
      <c r="Z25"/>
      <c r="AA25" s="70" t="s">
        <v>331</v>
      </c>
      <c r="AB25" s="70"/>
      <c r="AC25"/>
      <c r="AD25" s="70" t="s">
        <v>331</v>
      </c>
      <c r="AE25" s="71"/>
      <c r="AF25" s="71" t="str">
        <f t="shared" si="0"/>
        <v>none</v>
      </c>
      <c r="AG25" s="71"/>
      <c r="AH25" s="72"/>
      <c r="AI25" s="72"/>
      <c r="AJ25" s="72"/>
      <c r="AK25"/>
      <c r="AL25" s="70" t="s">
        <v>331</v>
      </c>
      <c r="AM25" s="70"/>
      <c r="AN25"/>
      <c r="AO25" s="70" t="s">
        <v>331</v>
      </c>
      <c r="AP25" s="71"/>
      <c r="AQ25" s="71"/>
      <c r="AR25" s="72"/>
      <c r="AS25" s="72"/>
      <c r="AT25" s="72"/>
      <c r="AU25" s="72"/>
      <c r="AV25" s="72"/>
      <c r="AW25" s="72"/>
      <c r="AX25" s="72"/>
      <c r="AY25"/>
      <c r="AZ25" s="70" t="s">
        <v>331</v>
      </c>
      <c r="BA25" s="72"/>
      <c r="BB25"/>
      <c r="BC25" s="70" t="s">
        <v>331</v>
      </c>
      <c r="BD25" s="72"/>
      <c r="BE25"/>
      <c r="BF25" s="70" t="s">
        <v>329</v>
      </c>
      <c r="BG25" s="71" t="str">
        <f t="shared" si="4"/>
        <v>36_months</v>
      </c>
      <c r="BH25" s="71" t="str">
        <f t="shared" si="5"/>
        <v>12_months</v>
      </c>
      <c r="BI25" s="71"/>
      <c r="BJ25" s="72" t="str">
        <f t="shared" si="6"/>
        <v>36_months</v>
      </c>
      <c r="BK25"/>
      <c r="BL25" s="72" t="s">
        <v>331</v>
      </c>
      <c r="BM25" s="71"/>
      <c r="BN25" s="72"/>
      <c r="BO25" s="72"/>
      <c r="BP25" s="72"/>
      <c r="BQ25" s="72"/>
      <c r="BR25"/>
      <c r="BS25" s="72" t="s">
        <v>331</v>
      </c>
      <c r="BT25" s="71"/>
      <c r="BU25" s="72"/>
      <c r="BV25"/>
      <c r="BW25" s="72" t="s">
        <v>331</v>
      </c>
      <c r="BX25" s="71"/>
      <c r="BY25"/>
      <c r="BZ25" s="72" t="s">
        <v>331</v>
      </c>
      <c r="CA25" s="71"/>
      <c r="CB25"/>
      <c r="CC25" s="72" t="s">
        <v>331</v>
      </c>
      <c r="CD25" s="71"/>
      <c r="CE25"/>
      <c r="CF25" s="72" t="s">
        <v>331</v>
      </c>
      <c r="CG25" s="71"/>
      <c r="CH25"/>
      <c r="CI25" s="72" t="s">
        <v>331</v>
      </c>
      <c r="CJ25" s="71"/>
      <c r="CK25" s="71"/>
      <c r="CL25"/>
      <c r="CM25" s="72" t="s">
        <v>331</v>
      </c>
      <c r="CN25" s="71"/>
      <c r="CO25" s="71"/>
      <c r="CP25" s="71"/>
      <c r="CQ25"/>
      <c r="CR25" s="72" t="s">
        <v>331</v>
      </c>
      <c r="CS25" s="71"/>
      <c r="CT25" s="71"/>
      <c r="CU25"/>
      <c r="CV25" s="72" t="s">
        <v>331</v>
      </c>
      <c r="CW25" s="71"/>
    </row>
    <row r="26" spans="1:101" s="73" customFormat="1" x14ac:dyDescent="0.25">
      <c r="A26" s="68" t="s">
        <v>98</v>
      </c>
      <c r="B26" s="74" t="s">
        <v>99</v>
      </c>
      <c r="C26" s="68" t="str">
        <f t="shared" si="7"/>
        <v>AM</v>
      </c>
      <c r="D26" s="67" t="s">
        <v>134</v>
      </c>
      <c r="E26" s="68" t="s">
        <v>397</v>
      </c>
      <c r="F26" s="67" t="s">
        <v>398</v>
      </c>
      <c r="G26" s="67" t="s">
        <v>399</v>
      </c>
      <c r="H26" s="67" t="s">
        <v>94</v>
      </c>
      <c r="I26" s="67">
        <v>30</v>
      </c>
      <c r="J26" s="67" t="s">
        <v>322</v>
      </c>
      <c r="K26" s="67"/>
      <c r="L26" s="67" t="s">
        <v>339</v>
      </c>
      <c r="M26" s="69" t="s">
        <v>335</v>
      </c>
      <c r="N26" s="67" t="s">
        <v>99</v>
      </c>
      <c r="O26" s="67"/>
      <c r="P26" s="67" t="s">
        <v>325</v>
      </c>
      <c r="Q26" s="67" t="s">
        <v>375</v>
      </c>
      <c r="R26" s="69" t="s">
        <v>327</v>
      </c>
      <c r="S26" s="67" t="s">
        <v>359</v>
      </c>
      <c r="T26"/>
      <c r="U26" s="70" t="s">
        <v>331</v>
      </c>
      <c r="V26" s="70"/>
      <c r="W26"/>
      <c r="X26" s="70" t="s">
        <v>329</v>
      </c>
      <c r="Y26" s="70" t="s">
        <v>330</v>
      </c>
      <c r="Z26"/>
      <c r="AA26" s="70" t="s">
        <v>331</v>
      </c>
      <c r="AB26" s="70"/>
      <c r="AC26"/>
      <c r="AD26" s="70" t="s">
        <v>331</v>
      </c>
      <c r="AE26" s="71"/>
      <c r="AF26" s="71" t="str">
        <f t="shared" si="0"/>
        <v>none</v>
      </c>
      <c r="AG26" s="71"/>
      <c r="AH26" s="72"/>
      <c r="AI26" s="72"/>
      <c r="AJ26" s="72"/>
      <c r="AK26"/>
      <c r="AL26" s="70" t="s">
        <v>331</v>
      </c>
      <c r="AM26" s="70"/>
      <c r="AN26"/>
      <c r="AO26" s="70" t="s">
        <v>331</v>
      </c>
      <c r="AP26" s="71"/>
      <c r="AQ26" s="71"/>
      <c r="AR26" s="72"/>
      <c r="AS26" s="72"/>
      <c r="AT26" s="72"/>
      <c r="AU26" s="72"/>
      <c r="AV26" s="72"/>
      <c r="AW26" s="72"/>
      <c r="AX26" s="72"/>
      <c r="AY26"/>
      <c r="AZ26" s="70" t="s">
        <v>331</v>
      </c>
      <c r="BA26" s="72"/>
      <c r="BB26"/>
      <c r="BC26" s="70" t="s">
        <v>331</v>
      </c>
      <c r="BD26" s="72"/>
      <c r="BE26"/>
      <c r="BF26" s="70" t="s">
        <v>329</v>
      </c>
      <c r="BG26" s="71" t="str">
        <f t="shared" si="4"/>
        <v>36_months</v>
      </c>
      <c r="BH26" s="71" t="str">
        <f t="shared" si="5"/>
        <v>12_months</v>
      </c>
      <c r="BI26" s="71"/>
      <c r="BJ26" s="72" t="str">
        <f t="shared" si="6"/>
        <v>36_months</v>
      </c>
      <c r="BK26"/>
      <c r="BL26" s="72" t="s">
        <v>331</v>
      </c>
      <c r="BM26" s="71"/>
      <c r="BN26" s="72"/>
      <c r="BO26" s="72"/>
      <c r="BP26" s="72"/>
      <c r="BQ26" s="72"/>
      <c r="BR26"/>
      <c r="BS26" s="72" t="s">
        <v>331</v>
      </c>
      <c r="BT26" s="71"/>
      <c r="BU26" s="72"/>
      <c r="BV26"/>
      <c r="BW26" s="72" t="s">
        <v>331</v>
      </c>
      <c r="BX26" s="71"/>
      <c r="BY26"/>
      <c r="BZ26" s="72" t="s">
        <v>331</v>
      </c>
      <c r="CA26" s="71"/>
      <c r="CB26"/>
      <c r="CC26" s="72" t="s">
        <v>331</v>
      </c>
      <c r="CD26" s="71"/>
      <c r="CE26"/>
      <c r="CF26" s="72" t="s">
        <v>331</v>
      </c>
      <c r="CG26" s="71"/>
      <c r="CH26"/>
      <c r="CI26" s="72" t="s">
        <v>331</v>
      </c>
      <c r="CJ26" s="71"/>
      <c r="CK26" s="71"/>
      <c r="CL26"/>
      <c r="CM26" s="72" t="s">
        <v>331</v>
      </c>
      <c r="CN26" s="71"/>
      <c r="CO26" s="71"/>
      <c r="CP26" s="71"/>
      <c r="CQ26"/>
      <c r="CR26" s="72" t="s">
        <v>331</v>
      </c>
      <c r="CS26" s="71"/>
      <c r="CT26" s="71"/>
      <c r="CU26"/>
      <c r="CV26" s="72" t="s">
        <v>331</v>
      </c>
      <c r="CW26" s="71"/>
    </row>
    <row r="27" spans="1:101" s="73" customFormat="1" x14ac:dyDescent="0.25">
      <c r="A27" s="68" t="s">
        <v>98</v>
      </c>
      <c r="B27" s="74" t="s">
        <v>99</v>
      </c>
      <c r="C27" s="68" t="str">
        <f t="shared" si="7"/>
        <v>AM</v>
      </c>
      <c r="D27" s="67" t="s">
        <v>134</v>
      </c>
      <c r="E27" s="68" t="s">
        <v>400</v>
      </c>
      <c r="F27" s="67" t="s">
        <v>401</v>
      </c>
      <c r="G27" s="67" t="s">
        <v>402</v>
      </c>
      <c r="H27" s="67" t="s">
        <v>94</v>
      </c>
      <c r="I27" s="67">
        <v>31</v>
      </c>
      <c r="J27" s="67" t="s">
        <v>322</v>
      </c>
      <c r="K27" s="67"/>
      <c r="L27" s="67" t="s">
        <v>343</v>
      </c>
      <c r="M27" s="69" t="s">
        <v>335</v>
      </c>
      <c r="N27" s="67" t="s">
        <v>99</v>
      </c>
      <c r="O27" s="67"/>
      <c r="P27" s="67" t="s">
        <v>325</v>
      </c>
      <c r="Q27" s="67" t="s">
        <v>375</v>
      </c>
      <c r="R27" s="69" t="s">
        <v>327</v>
      </c>
      <c r="S27" s="67" t="s">
        <v>359</v>
      </c>
      <c r="T27"/>
      <c r="U27" s="70" t="s">
        <v>331</v>
      </c>
      <c r="V27" s="70"/>
      <c r="W27"/>
      <c r="X27" s="70" t="s">
        <v>329</v>
      </c>
      <c r="Y27" s="70" t="s">
        <v>330</v>
      </c>
      <c r="Z27"/>
      <c r="AA27" s="70" t="s">
        <v>331</v>
      </c>
      <c r="AB27" s="70"/>
      <c r="AC27"/>
      <c r="AD27" s="70" t="s">
        <v>331</v>
      </c>
      <c r="AE27" s="71"/>
      <c r="AF27" s="71" t="str">
        <f t="shared" si="0"/>
        <v>none</v>
      </c>
      <c r="AG27" s="71"/>
      <c r="AH27" s="72"/>
      <c r="AI27" s="72"/>
      <c r="AJ27" s="72"/>
      <c r="AK27"/>
      <c r="AL27" s="70" t="s">
        <v>331</v>
      </c>
      <c r="AM27" s="70"/>
      <c r="AN27"/>
      <c r="AO27" s="70" t="s">
        <v>331</v>
      </c>
      <c r="AP27" s="71"/>
      <c r="AQ27" s="71"/>
      <c r="AR27" s="72"/>
      <c r="AS27" s="72"/>
      <c r="AT27" s="72"/>
      <c r="AU27" s="72"/>
      <c r="AV27" s="72"/>
      <c r="AW27" s="72"/>
      <c r="AX27" s="72"/>
      <c r="AY27"/>
      <c r="AZ27" s="70" t="s">
        <v>331</v>
      </c>
      <c r="BA27" s="72"/>
      <c r="BB27"/>
      <c r="BC27" s="70" t="s">
        <v>331</v>
      </c>
      <c r="BD27" s="72"/>
      <c r="BE27"/>
      <c r="BF27" s="70" t="s">
        <v>329</v>
      </c>
      <c r="BG27" s="71" t="str">
        <f t="shared" si="4"/>
        <v>36_months</v>
      </c>
      <c r="BH27" s="71" t="str">
        <f t="shared" si="5"/>
        <v>12_months</v>
      </c>
      <c r="BI27" s="71"/>
      <c r="BJ27" s="72" t="str">
        <f t="shared" si="6"/>
        <v>36_months</v>
      </c>
      <c r="BK27"/>
      <c r="BL27" s="72" t="s">
        <v>331</v>
      </c>
      <c r="BM27" s="71"/>
      <c r="BN27" s="72"/>
      <c r="BO27" s="72"/>
      <c r="BP27" s="72"/>
      <c r="BQ27" s="72"/>
      <c r="BR27"/>
      <c r="BS27" s="72" t="s">
        <v>331</v>
      </c>
      <c r="BT27" s="71"/>
      <c r="BU27" s="72"/>
      <c r="BV27"/>
      <c r="BW27" s="72" t="s">
        <v>331</v>
      </c>
      <c r="BX27" s="71"/>
      <c r="BY27"/>
      <c r="BZ27" s="72" t="s">
        <v>331</v>
      </c>
      <c r="CA27" s="71"/>
      <c r="CB27"/>
      <c r="CC27" s="72" t="s">
        <v>331</v>
      </c>
      <c r="CD27" s="71"/>
      <c r="CE27"/>
      <c r="CF27" s="72" t="s">
        <v>331</v>
      </c>
      <c r="CG27" s="71"/>
      <c r="CH27"/>
      <c r="CI27" s="72" t="s">
        <v>331</v>
      </c>
      <c r="CJ27" s="71"/>
      <c r="CK27" s="71"/>
      <c r="CL27"/>
      <c r="CM27" s="72" t="s">
        <v>331</v>
      </c>
      <c r="CN27" s="71"/>
      <c r="CO27" s="71"/>
      <c r="CP27" s="71"/>
      <c r="CQ27"/>
      <c r="CR27" s="72" t="s">
        <v>331</v>
      </c>
      <c r="CS27" s="71"/>
      <c r="CT27" s="71"/>
      <c r="CU27"/>
      <c r="CV27" s="72" t="s">
        <v>331</v>
      </c>
      <c r="CW27" s="71"/>
    </row>
    <row r="28" spans="1:101" s="73" customFormat="1" x14ac:dyDescent="0.25">
      <c r="A28" s="68" t="s">
        <v>98</v>
      </c>
      <c r="B28" s="74" t="s">
        <v>99</v>
      </c>
      <c r="C28" s="68" t="str">
        <f t="shared" si="7"/>
        <v>AM</v>
      </c>
      <c r="D28" s="67" t="s">
        <v>134</v>
      </c>
      <c r="E28" s="68" t="s">
        <v>403</v>
      </c>
      <c r="F28" s="67" t="s">
        <v>404</v>
      </c>
      <c r="G28" s="67" t="s">
        <v>405</v>
      </c>
      <c r="H28" s="67" t="s">
        <v>94</v>
      </c>
      <c r="I28" s="67">
        <v>32</v>
      </c>
      <c r="J28" s="67" t="s">
        <v>322</v>
      </c>
      <c r="K28" s="67"/>
      <c r="L28" s="67" t="s">
        <v>347</v>
      </c>
      <c r="M28" s="69" t="s">
        <v>335</v>
      </c>
      <c r="N28" s="67" t="s">
        <v>99</v>
      </c>
      <c r="O28" s="67"/>
      <c r="P28" s="67" t="s">
        <v>325</v>
      </c>
      <c r="Q28" s="67" t="s">
        <v>375</v>
      </c>
      <c r="R28" s="69" t="s">
        <v>327</v>
      </c>
      <c r="S28" s="67" t="s">
        <v>359</v>
      </c>
      <c r="T28"/>
      <c r="U28" s="70" t="s">
        <v>331</v>
      </c>
      <c r="V28" s="70"/>
      <c r="W28"/>
      <c r="X28" s="70" t="s">
        <v>329</v>
      </c>
      <c r="Y28" s="70" t="s">
        <v>330</v>
      </c>
      <c r="Z28"/>
      <c r="AA28" s="70" t="s">
        <v>331</v>
      </c>
      <c r="AB28" s="70"/>
      <c r="AC28"/>
      <c r="AD28" s="70" t="s">
        <v>331</v>
      </c>
      <c r="AE28" s="71"/>
      <c r="AF28" s="71" t="str">
        <f t="shared" si="0"/>
        <v>none</v>
      </c>
      <c r="AG28" s="71"/>
      <c r="AH28" s="72"/>
      <c r="AI28" s="72"/>
      <c r="AJ28" s="72"/>
      <c r="AK28"/>
      <c r="AL28" s="70" t="s">
        <v>331</v>
      </c>
      <c r="AM28" s="70"/>
      <c r="AN28"/>
      <c r="AO28" s="70" t="s">
        <v>331</v>
      </c>
      <c r="AP28" s="71"/>
      <c r="AQ28" s="71"/>
      <c r="AR28" s="72"/>
      <c r="AS28" s="72"/>
      <c r="AT28" s="72"/>
      <c r="AU28" s="72"/>
      <c r="AV28" s="72"/>
      <c r="AW28" s="72"/>
      <c r="AX28" s="72"/>
      <c r="AY28"/>
      <c r="AZ28" s="70" t="s">
        <v>331</v>
      </c>
      <c r="BA28" s="72"/>
      <c r="BB28"/>
      <c r="BC28" s="70" t="s">
        <v>331</v>
      </c>
      <c r="BD28" s="72"/>
      <c r="BE28"/>
      <c r="BF28" s="70" t="s">
        <v>329</v>
      </c>
      <c r="BG28" s="71" t="str">
        <f t="shared" si="4"/>
        <v>36_months</v>
      </c>
      <c r="BH28" s="71" t="str">
        <f t="shared" si="5"/>
        <v>12_months</v>
      </c>
      <c r="BI28" s="71"/>
      <c r="BJ28" s="72" t="str">
        <f t="shared" si="6"/>
        <v>36_months</v>
      </c>
      <c r="BK28"/>
      <c r="BL28" s="72" t="s">
        <v>331</v>
      </c>
      <c r="BM28" s="71"/>
      <c r="BN28" s="72"/>
      <c r="BO28" s="72"/>
      <c r="BP28" s="72"/>
      <c r="BQ28" s="72"/>
      <c r="BR28"/>
      <c r="BS28" s="72" t="s">
        <v>331</v>
      </c>
      <c r="BT28" s="71"/>
      <c r="BU28" s="72"/>
      <c r="BV28"/>
      <c r="BW28" s="72" t="s">
        <v>331</v>
      </c>
      <c r="BX28" s="71"/>
      <c r="BY28"/>
      <c r="BZ28" s="72" t="s">
        <v>331</v>
      </c>
      <c r="CA28" s="71"/>
      <c r="CB28"/>
      <c r="CC28" s="72" t="s">
        <v>331</v>
      </c>
      <c r="CD28" s="71"/>
      <c r="CE28"/>
      <c r="CF28" s="72" t="s">
        <v>331</v>
      </c>
      <c r="CG28" s="71"/>
      <c r="CH28"/>
      <c r="CI28" s="72" t="s">
        <v>331</v>
      </c>
      <c r="CJ28" s="71"/>
      <c r="CK28" s="71"/>
      <c r="CL28"/>
      <c r="CM28" s="72" t="s">
        <v>331</v>
      </c>
      <c r="CN28" s="71"/>
      <c r="CO28" s="71"/>
      <c r="CP28" s="71"/>
      <c r="CQ28"/>
      <c r="CR28" s="72" t="s">
        <v>331</v>
      </c>
      <c r="CS28" s="71"/>
      <c r="CT28" s="71"/>
      <c r="CU28"/>
      <c r="CV28" s="72" t="s">
        <v>331</v>
      </c>
      <c r="CW28" s="71"/>
    </row>
    <row r="29" spans="1:101" s="73" customFormat="1" x14ac:dyDescent="0.25">
      <c r="A29" s="68" t="s">
        <v>98</v>
      </c>
      <c r="B29" s="74" t="s">
        <v>99</v>
      </c>
      <c r="C29" s="68" t="str">
        <f t="shared" si="7"/>
        <v>AM</v>
      </c>
      <c r="D29" s="67" t="s">
        <v>134</v>
      </c>
      <c r="E29" s="68" t="s">
        <v>406</v>
      </c>
      <c r="F29" s="67" t="s">
        <v>407</v>
      </c>
      <c r="G29" s="67" t="s">
        <v>408</v>
      </c>
      <c r="H29" s="67" t="s">
        <v>94</v>
      </c>
      <c r="I29" s="67">
        <v>33</v>
      </c>
      <c r="J29" s="67" t="s">
        <v>322</v>
      </c>
      <c r="K29" s="67"/>
      <c r="L29" s="67" t="s">
        <v>351</v>
      </c>
      <c r="M29" s="69" t="s">
        <v>335</v>
      </c>
      <c r="N29" s="67" t="s">
        <v>99</v>
      </c>
      <c r="O29" s="67"/>
      <c r="P29" s="67" t="s">
        <v>325</v>
      </c>
      <c r="Q29" s="67" t="s">
        <v>375</v>
      </c>
      <c r="R29" s="69" t="s">
        <v>327</v>
      </c>
      <c r="S29" s="67" t="s">
        <v>359</v>
      </c>
      <c r="T29"/>
      <c r="U29" s="70" t="s">
        <v>331</v>
      </c>
      <c r="V29" s="70"/>
      <c r="W29"/>
      <c r="X29" s="70" t="s">
        <v>329</v>
      </c>
      <c r="Y29" s="70" t="s">
        <v>330</v>
      </c>
      <c r="Z29"/>
      <c r="AA29" s="70" t="s">
        <v>331</v>
      </c>
      <c r="AB29" s="70"/>
      <c r="AC29"/>
      <c r="AD29" s="70" t="s">
        <v>331</v>
      </c>
      <c r="AE29" s="71"/>
      <c r="AF29" s="71" t="str">
        <f t="shared" si="0"/>
        <v>none</v>
      </c>
      <c r="AG29" s="71"/>
      <c r="AH29" s="72"/>
      <c r="AI29" s="72"/>
      <c r="AJ29" s="72"/>
      <c r="AK29"/>
      <c r="AL29" s="70" t="s">
        <v>331</v>
      </c>
      <c r="AM29" s="70"/>
      <c r="AN29"/>
      <c r="AO29" s="70" t="s">
        <v>331</v>
      </c>
      <c r="AP29" s="71"/>
      <c r="AQ29" s="71"/>
      <c r="AR29" s="72"/>
      <c r="AS29" s="72"/>
      <c r="AT29" s="72"/>
      <c r="AU29" s="72"/>
      <c r="AV29" s="72"/>
      <c r="AW29" s="72"/>
      <c r="AX29" s="72"/>
      <c r="AY29"/>
      <c r="AZ29" s="70" t="s">
        <v>331</v>
      </c>
      <c r="BA29" s="72"/>
      <c r="BB29"/>
      <c r="BC29" s="70" t="s">
        <v>331</v>
      </c>
      <c r="BD29" s="72"/>
      <c r="BE29"/>
      <c r="BF29" s="70" t="s">
        <v>329</v>
      </c>
      <c r="BG29" s="71" t="str">
        <f t="shared" si="4"/>
        <v>36_months</v>
      </c>
      <c r="BH29" s="71" t="str">
        <f t="shared" si="5"/>
        <v>12_months</v>
      </c>
      <c r="BI29" s="71"/>
      <c r="BJ29" s="72" t="str">
        <f t="shared" si="6"/>
        <v>36_months</v>
      </c>
      <c r="BK29"/>
      <c r="BL29" s="72" t="s">
        <v>331</v>
      </c>
      <c r="BM29" s="71"/>
      <c r="BN29" s="72"/>
      <c r="BO29" s="72"/>
      <c r="BP29" s="72"/>
      <c r="BQ29" s="72"/>
      <c r="BR29"/>
      <c r="BS29" s="72" t="s">
        <v>331</v>
      </c>
      <c r="BT29" s="71"/>
      <c r="BU29" s="72"/>
      <c r="BV29"/>
      <c r="BW29" s="72" t="s">
        <v>331</v>
      </c>
      <c r="BX29" s="71"/>
      <c r="BY29"/>
      <c r="BZ29" s="72" t="s">
        <v>331</v>
      </c>
      <c r="CA29" s="71"/>
      <c r="CB29"/>
      <c r="CC29" s="72" t="s">
        <v>331</v>
      </c>
      <c r="CD29" s="71"/>
      <c r="CE29"/>
      <c r="CF29" s="72" t="s">
        <v>331</v>
      </c>
      <c r="CG29" s="71"/>
      <c r="CH29"/>
      <c r="CI29" s="72" t="s">
        <v>331</v>
      </c>
      <c r="CJ29" s="71"/>
      <c r="CK29" s="71"/>
      <c r="CL29"/>
      <c r="CM29" s="72" t="s">
        <v>331</v>
      </c>
      <c r="CN29" s="71"/>
      <c r="CO29" s="71"/>
      <c r="CP29" s="71"/>
      <c r="CQ29"/>
      <c r="CR29" s="72" t="s">
        <v>331</v>
      </c>
      <c r="CS29" s="71"/>
      <c r="CT29" s="71"/>
      <c r="CU29"/>
      <c r="CV29" s="72" t="s">
        <v>331</v>
      </c>
      <c r="CW29" s="71"/>
    </row>
    <row r="30" spans="1:101" s="73" customFormat="1" x14ac:dyDescent="0.25">
      <c r="A30" s="68" t="s">
        <v>98</v>
      </c>
      <c r="B30" s="74" t="s">
        <v>99</v>
      </c>
      <c r="C30" s="68" t="str">
        <f t="shared" si="7"/>
        <v>AM</v>
      </c>
      <c r="D30" s="67" t="s">
        <v>134</v>
      </c>
      <c r="E30" s="68" t="s">
        <v>409</v>
      </c>
      <c r="F30" s="67" t="s">
        <v>410</v>
      </c>
      <c r="G30" s="67" t="s">
        <v>411</v>
      </c>
      <c r="H30" s="67" t="s">
        <v>94</v>
      </c>
      <c r="I30" s="67">
        <v>34</v>
      </c>
      <c r="J30" s="67" t="s">
        <v>322</v>
      </c>
      <c r="K30" s="67"/>
      <c r="L30" s="67" t="s">
        <v>355</v>
      </c>
      <c r="M30" s="69" t="s">
        <v>335</v>
      </c>
      <c r="N30" s="67" t="s">
        <v>99</v>
      </c>
      <c r="O30" s="67"/>
      <c r="P30" s="67" t="s">
        <v>325</v>
      </c>
      <c r="Q30" s="67" t="s">
        <v>375</v>
      </c>
      <c r="R30" s="69" t="s">
        <v>327</v>
      </c>
      <c r="S30" s="67" t="s">
        <v>359</v>
      </c>
      <c r="T30"/>
      <c r="U30" s="70" t="s">
        <v>331</v>
      </c>
      <c r="V30" s="70"/>
      <c r="W30"/>
      <c r="X30" s="70" t="s">
        <v>329</v>
      </c>
      <c r="Y30" s="70" t="s">
        <v>330</v>
      </c>
      <c r="Z30"/>
      <c r="AA30" s="70" t="s">
        <v>331</v>
      </c>
      <c r="AB30" s="70"/>
      <c r="AC30"/>
      <c r="AD30" s="70" t="s">
        <v>331</v>
      </c>
      <c r="AE30" s="71"/>
      <c r="AF30" s="71" t="str">
        <f t="shared" si="0"/>
        <v>none</v>
      </c>
      <c r="AG30" s="71"/>
      <c r="AH30" s="72"/>
      <c r="AI30" s="72"/>
      <c r="AJ30" s="72"/>
      <c r="AK30"/>
      <c r="AL30" s="70" t="s">
        <v>331</v>
      </c>
      <c r="AM30" s="70"/>
      <c r="AN30"/>
      <c r="AO30" s="70" t="s">
        <v>331</v>
      </c>
      <c r="AP30" s="71"/>
      <c r="AQ30" s="71"/>
      <c r="AR30" s="72"/>
      <c r="AS30" s="72"/>
      <c r="AT30" s="72"/>
      <c r="AU30" s="72"/>
      <c r="AV30" s="72"/>
      <c r="AW30" s="72"/>
      <c r="AX30" s="72"/>
      <c r="AY30"/>
      <c r="AZ30" s="70" t="s">
        <v>331</v>
      </c>
      <c r="BA30" s="72"/>
      <c r="BB30"/>
      <c r="BC30" s="70" t="s">
        <v>331</v>
      </c>
      <c r="BD30" s="72"/>
      <c r="BE30"/>
      <c r="BF30" s="70" t="s">
        <v>329</v>
      </c>
      <c r="BG30" s="71" t="str">
        <f t="shared" si="4"/>
        <v>36_months</v>
      </c>
      <c r="BH30" s="71" t="str">
        <f t="shared" si="5"/>
        <v>12_months</v>
      </c>
      <c r="BI30" s="71"/>
      <c r="BJ30" s="72" t="str">
        <f t="shared" si="6"/>
        <v>36_months</v>
      </c>
      <c r="BK30"/>
      <c r="BL30" s="72" t="s">
        <v>331</v>
      </c>
      <c r="BM30" s="71"/>
      <c r="BN30" s="72"/>
      <c r="BO30" s="72"/>
      <c r="BP30" s="72"/>
      <c r="BQ30" s="72"/>
      <c r="BR30"/>
      <c r="BS30" s="72" t="s">
        <v>331</v>
      </c>
      <c r="BT30" s="71"/>
      <c r="BU30" s="72"/>
      <c r="BV30"/>
      <c r="BW30" s="72" t="s">
        <v>331</v>
      </c>
      <c r="BX30" s="71"/>
      <c r="BY30"/>
      <c r="BZ30" s="72" t="s">
        <v>331</v>
      </c>
      <c r="CA30" s="71"/>
      <c r="CB30"/>
      <c r="CC30" s="72" t="s">
        <v>331</v>
      </c>
      <c r="CD30" s="71"/>
      <c r="CE30"/>
      <c r="CF30" s="72" t="s">
        <v>331</v>
      </c>
      <c r="CG30" s="71"/>
      <c r="CH30"/>
      <c r="CI30" s="72" t="s">
        <v>331</v>
      </c>
      <c r="CJ30" s="71"/>
      <c r="CK30" s="71"/>
      <c r="CL30"/>
      <c r="CM30" s="72" t="s">
        <v>331</v>
      </c>
      <c r="CN30" s="71"/>
      <c r="CO30" s="71"/>
      <c r="CP30" s="71"/>
      <c r="CQ30"/>
      <c r="CR30" s="72" t="s">
        <v>331</v>
      </c>
      <c r="CS30" s="71"/>
      <c r="CT30" s="71"/>
      <c r="CU30"/>
      <c r="CV30" s="72" t="s">
        <v>331</v>
      </c>
      <c r="CW30" s="71"/>
    </row>
    <row r="31" spans="1:101" s="73" customFormat="1" x14ac:dyDescent="0.25">
      <c r="A31" s="65" t="s">
        <v>98</v>
      </c>
      <c r="B31" s="66" t="s">
        <v>99</v>
      </c>
      <c r="C31" s="65" t="s">
        <v>139</v>
      </c>
      <c r="D31" s="67" t="s">
        <v>140</v>
      </c>
      <c r="E31" s="68" t="s">
        <v>412</v>
      </c>
      <c r="F31" s="67" t="s">
        <v>413</v>
      </c>
      <c r="G31" s="67" t="s">
        <v>414</v>
      </c>
      <c r="H31" s="67" t="s">
        <v>94</v>
      </c>
      <c r="I31" s="67">
        <v>1</v>
      </c>
      <c r="J31" s="67" t="s">
        <v>322</v>
      </c>
      <c r="K31" s="67"/>
      <c r="L31" s="67" t="s">
        <v>323</v>
      </c>
      <c r="M31" s="69" t="s">
        <v>324</v>
      </c>
      <c r="N31" s="67" t="s">
        <v>415</v>
      </c>
      <c r="O31" s="67"/>
      <c r="P31" s="67" t="s">
        <v>325</v>
      </c>
      <c r="Q31" s="67" t="s">
        <v>326</v>
      </c>
      <c r="R31" s="69" t="s">
        <v>327</v>
      </c>
      <c r="S31" s="67" t="s">
        <v>416</v>
      </c>
      <c r="T31"/>
      <c r="U31" s="70" t="s">
        <v>329</v>
      </c>
      <c r="V31" s="70" t="s">
        <v>330</v>
      </c>
      <c r="W31"/>
      <c r="X31" s="70" t="s">
        <v>329</v>
      </c>
      <c r="Y31" s="70" t="s">
        <v>330</v>
      </c>
      <c r="Z31"/>
      <c r="AA31" s="70" t="s">
        <v>331</v>
      </c>
      <c r="AB31" s="70" t="s">
        <v>330</v>
      </c>
      <c r="AC31"/>
      <c r="AD31" s="70" t="s">
        <v>329</v>
      </c>
      <c r="AE31" s="71" t="str">
        <f>IF(AD31="true",CONCATENATE(IF(AJ31="","",CONCATENATE($AJ$4,", ")),IF(AG31="","",CONCATENATE(AG$4,", ")),IF(AH31="","",AH$4), ", ",IF(AI31="","",AI$4)),"_")</f>
        <v>d_plus_1, 4h_bhbd, 4h_24_7</v>
      </c>
      <c r="AF31" s="71" t="str">
        <f t="shared" si="0"/>
        <v>none</v>
      </c>
      <c r="AG31" s="71"/>
      <c r="AH31" s="72" t="str">
        <f>AH$4</f>
        <v>4h_bhbd</v>
      </c>
      <c r="AI31" s="72" t="str">
        <f>AI$4</f>
        <v>4h_24_7</v>
      </c>
      <c r="AJ31" s="72" t="str">
        <f>$AJ$4</f>
        <v>d_plus_1</v>
      </c>
      <c r="AK31"/>
      <c r="AL31" s="70" t="s">
        <v>329</v>
      </c>
      <c r="AM31" s="70" t="s">
        <v>330</v>
      </c>
      <c r="AN31"/>
      <c r="AO31" s="70" t="s">
        <v>329</v>
      </c>
      <c r="AP31" s="71" t="str">
        <f>IF(AO31="true",CONCATENATE(IF(AR31="","",CONCATENATE(AR$4,", ")),IF(AS31="","",AS$4), ", ",IF(AT31="","",AT$4)),"_")</f>
        <v>0-5m, 5-60m, 60m+</v>
      </c>
      <c r="AQ31" s="71"/>
      <c r="AR31" s="72" t="str">
        <f t="shared" ref="AR31:AT33" si="9">AR$4</f>
        <v>0-5m</v>
      </c>
      <c r="AS31" s="72" t="str">
        <f t="shared" si="9"/>
        <v>5-60m</v>
      </c>
      <c r="AT31" s="72" t="str">
        <f t="shared" si="9"/>
        <v>60m+</v>
      </c>
      <c r="AU31" s="72"/>
      <c r="AV31" s="72"/>
      <c r="AW31" s="72"/>
      <c r="AX31" s="72"/>
      <c r="AY31"/>
      <c r="AZ31" s="70" t="s">
        <v>331</v>
      </c>
      <c r="BA31" s="72"/>
      <c r="BB31"/>
      <c r="BC31" s="70" t="s">
        <v>331</v>
      </c>
      <c r="BD31" s="72"/>
      <c r="BE31"/>
      <c r="BF31" s="70" t="s">
        <v>329</v>
      </c>
      <c r="BG31" s="71" t="str">
        <f t="shared" si="4"/>
        <v>36_months</v>
      </c>
      <c r="BH31" s="71" t="str">
        <f t="shared" si="5"/>
        <v>12_months</v>
      </c>
      <c r="BI31" s="71"/>
      <c r="BJ31" s="72" t="str">
        <f t="shared" si="6"/>
        <v>36_months</v>
      </c>
      <c r="BK31"/>
      <c r="BL31" s="72" t="s">
        <v>331</v>
      </c>
      <c r="BM31" s="71"/>
      <c r="BN31" s="72"/>
      <c r="BO31" s="72"/>
      <c r="BP31" s="72"/>
      <c r="BQ31" s="72"/>
      <c r="BR31"/>
      <c r="BS31" s="72" t="s">
        <v>331</v>
      </c>
      <c r="BT31" s="71"/>
      <c r="BU31" s="72"/>
      <c r="BV31"/>
      <c r="BW31" s="72" t="s">
        <v>331</v>
      </c>
      <c r="BX31" s="71"/>
      <c r="BY31"/>
      <c r="BZ31" s="72" t="s">
        <v>331</v>
      </c>
      <c r="CA31" s="71"/>
      <c r="CB31"/>
      <c r="CC31" s="72" t="s">
        <v>331</v>
      </c>
      <c r="CD31" s="71"/>
      <c r="CE31"/>
      <c r="CF31" s="72" t="s">
        <v>331</v>
      </c>
      <c r="CG31" s="71"/>
      <c r="CH31"/>
      <c r="CI31" s="72" t="s">
        <v>331</v>
      </c>
      <c r="CJ31" s="71"/>
      <c r="CK31" s="71"/>
      <c r="CL31"/>
      <c r="CM31" s="72" t="s">
        <v>331</v>
      </c>
      <c r="CN31" s="71"/>
      <c r="CO31" s="71"/>
      <c r="CP31" s="71"/>
      <c r="CQ31"/>
      <c r="CR31" s="72" t="s">
        <v>331</v>
      </c>
      <c r="CS31" s="71"/>
      <c r="CT31" s="71"/>
      <c r="CU31"/>
      <c r="CV31" s="72" t="s">
        <v>331</v>
      </c>
      <c r="CW31" s="71"/>
    </row>
    <row r="32" spans="1:101" s="73" customFormat="1" x14ac:dyDescent="0.25">
      <c r="A32" s="65" t="s">
        <v>98</v>
      </c>
      <c r="B32" s="74" t="s">
        <v>99</v>
      </c>
      <c r="C32" s="65" t="s">
        <v>139</v>
      </c>
      <c r="D32" s="67" t="s">
        <v>140</v>
      </c>
      <c r="E32" s="68" t="s">
        <v>417</v>
      </c>
      <c r="F32" s="67" t="s">
        <v>418</v>
      </c>
      <c r="G32" s="67" t="s">
        <v>419</v>
      </c>
      <c r="H32" s="67" t="s">
        <v>94</v>
      </c>
      <c r="I32" s="67">
        <v>4</v>
      </c>
      <c r="J32" s="67" t="s">
        <v>322</v>
      </c>
      <c r="K32" s="67"/>
      <c r="L32" s="67" t="s">
        <v>323</v>
      </c>
      <c r="M32" s="69" t="s">
        <v>335</v>
      </c>
      <c r="N32" s="67" t="s">
        <v>415</v>
      </c>
      <c r="O32" s="67"/>
      <c r="P32" s="67" t="s">
        <v>325</v>
      </c>
      <c r="Q32" s="67" t="s">
        <v>326</v>
      </c>
      <c r="R32" s="69" t="s">
        <v>327</v>
      </c>
      <c r="S32" s="67" t="s">
        <v>416</v>
      </c>
      <c r="T32"/>
      <c r="U32" s="70" t="s">
        <v>329</v>
      </c>
      <c r="V32" s="70" t="s">
        <v>330</v>
      </c>
      <c r="W32"/>
      <c r="X32" s="70" t="s">
        <v>329</v>
      </c>
      <c r="Y32" s="70" t="s">
        <v>330</v>
      </c>
      <c r="Z32"/>
      <c r="AA32" s="70" t="s">
        <v>331</v>
      </c>
      <c r="AB32" s="70"/>
      <c r="AC32"/>
      <c r="AD32" s="70" t="s">
        <v>329</v>
      </c>
      <c r="AE32" s="71" t="str">
        <f>AJ32</f>
        <v>d_plus_1</v>
      </c>
      <c r="AF32" s="71" t="str">
        <f t="shared" si="0"/>
        <v>none</v>
      </c>
      <c r="AG32" s="71"/>
      <c r="AH32" s="72"/>
      <c r="AI32" s="72"/>
      <c r="AJ32" s="72" t="str">
        <f>$AJ$4</f>
        <v>d_plus_1</v>
      </c>
      <c r="AK32"/>
      <c r="AL32" s="70" t="s">
        <v>329</v>
      </c>
      <c r="AM32" s="70" t="s">
        <v>330</v>
      </c>
      <c r="AN32"/>
      <c r="AO32" s="70" t="s">
        <v>329</v>
      </c>
      <c r="AP32" s="71" t="str">
        <f>IF(AO32="true",CONCATENATE(IF(AR32="","",CONCATENATE(AR$4,", ")),IF(AS32="","",AS$4), ", ",IF(AT32="","",AT$4)),"_")</f>
        <v>0-5m, 5-60m, 60m+</v>
      </c>
      <c r="AQ32" s="71"/>
      <c r="AR32" s="72" t="str">
        <f t="shared" si="9"/>
        <v>0-5m</v>
      </c>
      <c r="AS32" s="72" t="str">
        <f t="shared" si="9"/>
        <v>5-60m</v>
      </c>
      <c r="AT32" s="72" t="str">
        <f t="shared" si="9"/>
        <v>60m+</v>
      </c>
      <c r="AU32" s="72"/>
      <c r="AV32" s="72"/>
      <c r="AW32" s="72"/>
      <c r="AX32" s="72"/>
      <c r="AY32"/>
      <c r="AZ32" s="70" t="s">
        <v>331</v>
      </c>
      <c r="BA32" s="72"/>
      <c r="BB32"/>
      <c r="BC32" s="70" t="s">
        <v>331</v>
      </c>
      <c r="BD32" s="72"/>
      <c r="BE32"/>
      <c r="BF32" s="70" t="s">
        <v>329</v>
      </c>
      <c r="BG32" s="71" t="str">
        <f t="shared" si="4"/>
        <v>36_months</v>
      </c>
      <c r="BH32" s="71" t="str">
        <f t="shared" si="5"/>
        <v>12_months</v>
      </c>
      <c r="BI32" s="71"/>
      <c r="BJ32" s="72" t="str">
        <f t="shared" si="6"/>
        <v>36_months</v>
      </c>
      <c r="BK32"/>
      <c r="BL32" s="72" t="s">
        <v>331</v>
      </c>
      <c r="BM32" s="71"/>
      <c r="BN32" s="72"/>
      <c r="BO32" s="72"/>
      <c r="BP32" s="72"/>
      <c r="BQ32" s="72"/>
      <c r="BR32"/>
      <c r="BS32" s="72" t="s">
        <v>331</v>
      </c>
      <c r="BT32" s="71"/>
      <c r="BU32" s="72"/>
      <c r="BV32"/>
      <c r="BW32" s="72" t="s">
        <v>331</v>
      </c>
      <c r="BX32" s="71"/>
      <c r="BY32"/>
      <c r="BZ32" s="72" t="s">
        <v>331</v>
      </c>
      <c r="CA32" s="71"/>
      <c r="CB32"/>
      <c r="CC32" s="72" t="s">
        <v>331</v>
      </c>
      <c r="CD32" s="71"/>
      <c r="CE32"/>
      <c r="CF32" s="72" t="s">
        <v>331</v>
      </c>
      <c r="CG32" s="71"/>
      <c r="CH32"/>
      <c r="CI32" s="72" t="s">
        <v>331</v>
      </c>
      <c r="CJ32" s="71"/>
      <c r="CK32" s="71"/>
      <c r="CL32"/>
      <c r="CM32" s="72" t="s">
        <v>331</v>
      </c>
      <c r="CN32" s="71"/>
      <c r="CO32" s="71"/>
      <c r="CP32" s="71"/>
      <c r="CQ32"/>
      <c r="CR32" s="72" t="s">
        <v>331</v>
      </c>
      <c r="CS32" s="71"/>
      <c r="CT32" s="71"/>
      <c r="CU32"/>
      <c r="CV32" s="72" t="s">
        <v>331</v>
      </c>
      <c r="CW32" s="71"/>
    </row>
    <row r="33" spans="1:1024" s="73" customFormat="1" x14ac:dyDescent="0.25">
      <c r="A33" s="65" t="s">
        <v>98</v>
      </c>
      <c r="B33" s="74" t="s">
        <v>99</v>
      </c>
      <c r="C33" s="65" t="s">
        <v>139</v>
      </c>
      <c r="D33" s="67" t="s">
        <v>140</v>
      </c>
      <c r="E33" s="68" t="s">
        <v>420</v>
      </c>
      <c r="F33" s="67" t="s">
        <v>421</v>
      </c>
      <c r="G33" s="67" t="s">
        <v>422</v>
      </c>
      <c r="H33" s="67" t="s">
        <v>94</v>
      </c>
      <c r="I33" s="67">
        <v>5</v>
      </c>
      <c r="J33" s="67" t="s">
        <v>322</v>
      </c>
      <c r="K33" s="67"/>
      <c r="L33" s="67" t="s">
        <v>323</v>
      </c>
      <c r="M33" s="69" t="s">
        <v>335</v>
      </c>
      <c r="N33" s="67" t="s">
        <v>415</v>
      </c>
      <c r="O33" s="67"/>
      <c r="P33" s="67" t="s">
        <v>325</v>
      </c>
      <c r="Q33" s="67" t="s">
        <v>326</v>
      </c>
      <c r="R33" s="69" t="s">
        <v>327</v>
      </c>
      <c r="S33" s="67" t="s">
        <v>423</v>
      </c>
      <c r="T33"/>
      <c r="U33" s="70" t="s">
        <v>329</v>
      </c>
      <c r="V33" s="70" t="s">
        <v>330</v>
      </c>
      <c r="W33"/>
      <c r="X33" s="70" t="s">
        <v>329</v>
      </c>
      <c r="Y33" s="70" t="s">
        <v>330</v>
      </c>
      <c r="Z33"/>
      <c r="AA33" s="70" t="s">
        <v>331</v>
      </c>
      <c r="AB33" s="70"/>
      <c r="AC33"/>
      <c r="AD33" s="70" t="s">
        <v>329</v>
      </c>
      <c r="AE33" s="71" t="str">
        <f>AJ33</f>
        <v>d_plus_1</v>
      </c>
      <c r="AF33" s="71" t="str">
        <f t="shared" si="0"/>
        <v>none</v>
      </c>
      <c r="AG33" s="71"/>
      <c r="AH33" s="72"/>
      <c r="AI33" s="72"/>
      <c r="AJ33" s="72" t="str">
        <f>$AJ$4</f>
        <v>d_plus_1</v>
      </c>
      <c r="AK33"/>
      <c r="AL33" s="70" t="s">
        <v>329</v>
      </c>
      <c r="AM33" s="70" t="s">
        <v>330</v>
      </c>
      <c r="AN33"/>
      <c r="AO33" s="70" t="s">
        <v>329</v>
      </c>
      <c r="AP33" s="71" t="str">
        <f>IF(AO33="true",CONCATENATE(IF(AR33="","",CONCATENATE(AR$4,", ")),IF(AS33="","",AS$4), ", ",IF(AT33="","",AT$4)),"_")</f>
        <v>0-5m, 5-60m, 60m+</v>
      </c>
      <c r="AQ33" s="71"/>
      <c r="AR33" s="72" t="str">
        <f t="shared" si="9"/>
        <v>0-5m</v>
      </c>
      <c r="AS33" s="72" t="str">
        <f t="shared" si="9"/>
        <v>5-60m</v>
      </c>
      <c r="AT33" s="72" t="str">
        <f t="shared" si="9"/>
        <v>60m+</v>
      </c>
      <c r="AU33" s="72"/>
      <c r="AV33" s="72"/>
      <c r="AW33" s="72"/>
      <c r="AX33" s="72"/>
      <c r="AY33"/>
      <c r="AZ33" s="70" t="s">
        <v>331</v>
      </c>
      <c r="BA33" s="72"/>
      <c r="BB33"/>
      <c r="BC33" s="70" t="s">
        <v>331</v>
      </c>
      <c r="BD33" s="72"/>
      <c r="BE33"/>
      <c r="BF33" s="70" t="s">
        <v>329</v>
      </c>
      <c r="BG33" s="71" t="str">
        <f t="shared" si="4"/>
        <v>36_months</v>
      </c>
      <c r="BH33" s="71" t="str">
        <f t="shared" si="5"/>
        <v>12_months</v>
      </c>
      <c r="BI33" s="71"/>
      <c r="BJ33" s="72" t="str">
        <f t="shared" si="6"/>
        <v>36_months</v>
      </c>
      <c r="BK33"/>
      <c r="BL33" s="72" t="s">
        <v>331</v>
      </c>
      <c r="BM33" s="71"/>
      <c r="BN33" s="72"/>
      <c r="BO33" s="72"/>
      <c r="BP33" s="72"/>
      <c r="BQ33" s="72"/>
      <c r="BR33"/>
      <c r="BS33" s="72" t="s">
        <v>331</v>
      </c>
      <c r="BT33" s="71"/>
      <c r="BU33" s="72"/>
      <c r="BV33"/>
      <c r="BW33" s="72" t="s">
        <v>331</v>
      </c>
      <c r="BX33" s="71"/>
      <c r="BY33"/>
      <c r="BZ33" s="72" t="s">
        <v>331</v>
      </c>
      <c r="CA33" s="71"/>
      <c r="CB33"/>
      <c r="CC33" s="72" t="s">
        <v>331</v>
      </c>
      <c r="CD33" s="71"/>
      <c r="CE33"/>
      <c r="CF33" s="72" t="s">
        <v>331</v>
      </c>
      <c r="CG33" s="71"/>
      <c r="CH33"/>
      <c r="CI33" s="72" t="s">
        <v>331</v>
      </c>
      <c r="CJ33" s="71"/>
      <c r="CK33" s="71"/>
      <c r="CL33"/>
      <c r="CM33" s="72" t="s">
        <v>331</v>
      </c>
      <c r="CN33" s="71"/>
      <c r="CO33" s="71"/>
      <c r="CP33" s="71"/>
      <c r="CQ33"/>
      <c r="CR33" s="72" t="s">
        <v>331</v>
      </c>
      <c r="CS33" s="71"/>
      <c r="CT33" s="71"/>
      <c r="CU33"/>
      <c r="CV33" s="72" t="s">
        <v>331</v>
      </c>
      <c r="CW33" s="71"/>
    </row>
    <row r="34" spans="1:1024" s="73" customFormat="1" x14ac:dyDescent="0.25">
      <c r="A34" s="65" t="s">
        <v>98</v>
      </c>
      <c r="B34" s="74" t="s">
        <v>99</v>
      </c>
      <c r="C34" s="65" t="s">
        <v>139</v>
      </c>
      <c r="D34" s="67" t="s">
        <v>140</v>
      </c>
      <c r="E34" s="68" t="s">
        <v>424</v>
      </c>
      <c r="F34" s="67" t="s">
        <v>425</v>
      </c>
      <c r="G34" s="67" t="s">
        <v>426</v>
      </c>
      <c r="H34" s="67" t="s">
        <v>94</v>
      </c>
      <c r="I34" s="67">
        <v>8</v>
      </c>
      <c r="J34" s="67" t="s">
        <v>322</v>
      </c>
      <c r="K34" s="67"/>
      <c r="L34" s="67" t="s">
        <v>323</v>
      </c>
      <c r="M34" s="69" t="s">
        <v>324</v>
      </c>
      <c r="N34" s="67" t="s">
        <v>415</v>
      </c>
      <c r="O34" s="67"/>
      <c r="P34" s="67" t="s">
        <v>325</v>
      </c>
      <c r="Q34" s="67" t="s">
        <v>375</v>
      </c>
      <c r="R34" s="69" t="s">
        <v>327</v>
      </c>
      <c r="S34" s="67" t="s">
        <v>416</v>
      </c>
      <c r="T34"/>
      <c r="U34" s="70" t="s">
        <v>331</v>
      </c>
      <c r="V34" s="70"/>
      <c r="W34"/>
      <c r="X34" s="70" t="s">
        <v>329</v>
      </c>
      <c r="Y34" s="70" t="s">
        <v>330</v>
      </c>
      <c r="Z34"/>
      <c r="AA34" s="70" t="s">
        <v>331</v>
      </c>
      <c r="AB34" s="70" t="s">
        <v>330</v>
      </c>
      <c r="AC34"/>
      <c r="AD34" s="70" t="s">
        <v>331</v>
      </c>
      <c r="AE34" s="71"/>
      <c r="AF34" s="71" t="str">
        <f t="shared" si="0"/>
        <v>none</v>
      </c>
      <c r="AG34" s="71"/>
      <c r="AH34" s="72"/>
      <c r="AI34" s="72"/>
      <c r="AJ34" s="72"/>
      <c r="AK34"/>
      <c r="AL34" s="70" t="s">
        <v>331</v>
      </c>
      <c r="AM34" s="70"/>
      <c r="AN34"/>
      <c r="AO34" s="70" t="s">
        <v>331</v>
      </c>
      <c r="AP34" s="71"/>
      <c r="AQ34" s="71"/>
      <c r="AR34" s="72"/>
      <c r="AS34" s="72"/>
      <c r="AT34" s="72"/>
      <c r="AU34" s="72"/>
      <c r="AV34" s="72"/>
      <c r="AW34" s="72"/>
      <c r="AX34" s="72"/>
      <c r="AY34"/>
      <c r="AZ34" s="70" t="s">
        <v>331</v>
      </c>
      <c r="BA34" s="72"/>
      <c r="BB34"/>
      <c r="BC34" s="70" t="s">
        <v>331</v>
      </c>
      <c r="BD34" s="72"/>
      <c r="BE34"/>
      <c r="BF34" s="70" t="s">
        <v>329</v>
      </c>
      <c r="BG34" s="71" t="str">
        <f t="shared" si="4"/>
        <v>36_months</v>
      </c>
      <c r="BH34" s="71" t="str">
        <f t="shared" si="5"/>
        <v>12_months</v>
      </c>
      <c r="BI34" s="71"/>
      <c r="BJ34" s="72" t="str">
        <f t="shared" si="6"/>
        <v>36_months</v>
      </c>
      <c r="BK34"/>
      <c r="BL34" s="72" t="s">
        <v>331</v>
      </c>
      <c r="BM34" s="71"/>
      <c r="BN34" s="72"/>
      <c r="BO34" s="72"/>
      <c r="BP34" s="72"/>
      <c r="BQ34" s="72"/>
      <c r="BR34"/>
      <c r="BS34" s="72" t="s">
        <v>331</v>
      </c>
      <c r="BT34" s="71"/>
      <c r="BU34" s="72"/>
      <c r="BV34"/>
      <c r="BW34" s="72" t="s">
        <v>331</v>
      </c>
      <c r="BX34" s="71"/>
      <c r="BY34"/>
      <c r="BZ34" s="72" t="s">
        <v>331</v>
      </c>
      <c r="CA34" s="71"/>
      <c r="CB34"/>
      <c r="CC34" s="72" t="s">
        <v>331</v>
      </c>
      <c r="CD34" s="71"/>
      <c r="CE34"/>
      <c r="CF34" s="72" t="s">
        <v>331</v>
      </c>
      <c r="CG34" s="71"/>
      <c r="CH34"/>
      <c r="CI34" s="72" t="s">
        <v>331</v>
      </c>
      <c r="CJ34" s="71"/>
      <c r="CK34" s="71"/>
      <c r="CL34"/>
      <c r="CM34" s="72" t="s">
        <v>331</v>
      </c>
      <c r="CN34" s="71"/>
      <c r="CO34" s="71"/>
      <c r="CP34" s="71"/>
      <c r="CQ34"/>
      <c r="CR34" s="72" t="s">
        <v>331</v>
      </c>
      <c r="CS34" s="71"/>
      <c r="CT34" s="71"/>
      <c r="CU34"/>
      <c r="CV34" s="72" t="s">
        <v>331</v>
      </c>
      <c r="CW34" s="71"/>
    </row>
    <row r="35" spans="1:1024" s="73" customFormat="1" x14ac:dyDescent="0.25">
      <c r="A35" s="65" t="s">
        <v>98</v>
      </c>
      <c r="B35" s="74" t="s">
        <v>99</v>
      </c>
      <c r="C35" s="65" t="s">
        <v>139</v>
      </c>
      <c r="D35" s="67" t="s">
        <v>140</v>
      </c>
      <c r="E35" s="68" t="s">
        <v>427</v>
      </c>
      <c r="F35" s="67" t="s">
        <v>428</v>
      </c>
      <c r="G35" s="67" t="s">
        <v>429</v>
      </c>
      <c r="H35" s="67" t="s">
        <v>94</v>
      </c>
      <c r="I35" s="67">
        <v>11</v>
      </c>
      <c r="J35" s="67" t="s">
        <v>322</v>
      </c>
      <c r="K35" s="67"/>
      <c r="L35" s="67" t="s">
        <v>323</v>
      </c>
      <c r="M35" s="69" t="s">
        <v>335</v>
      </c>
      <c r="N35" s="67" t="s">
        <v>415</v>
      </c>
      <c r="O35" s="67"/>
      <c r="P35" s="67" t="s">
        <v>325</v>
      </c>
      <c r="Q35" s="67" t="s">
        <v>375</v>
      </c>
      <c r="R35" s="69" t="s">
        <v>327</v>
      </c>
      <c r="S35" s="67" t="s">
        <v>416</v>
      </c>
      <c r="T35"/>
      <c r="U35" s="70" t="s">
        <v>331</v>
      </c>
      <c r="V35" s="70"/>
      <c r="W35"/>
      <c r="X35" s="70" t="s">
        <v>329</v>
      </c>
      <c r="Y35" s="70" t="s">
        <v>330</v>
      </c>
      <c r="Z35"/>
      <c r="AA35" s="70" t="s">
        <v>331</v>
      </c>
      <c r="AB35" s="70"/>
      <c r="AC35"/>
      <c r="AD35" s="70" t="s">
        <v>331</v>
      </c>
      <c r="AE35" s="71"/>
      <c r="AF35" s="71" t="str">
        <f t="shared" si="0"/>
        <v>none</v>
      </c>
      <c r="AG35" s="71"/>
      <c r="AH35" s="72"/>
      <c r="AI35" s="72"/>
      <c r="AJ35" s="72"/>
      <c r="AK35"/>
      <c r="AL35" s="70" t="s">
        <v>331</v>
      </c>
      <c r="AM35" s="70"/>
      <c r="AN35"/>
      <c r="AO35" s="70" t="s">
        <v>331</v>
      </c>
      <c r="AP35" s="71"/>
      <c r="AQ35" s="71"/>
      <c r="AR35" s="72"/>
      <c r="AS35" s="72"/>
      <c r="AT35" s="72"/>
      <c r="AU35" s="72"/>
      <c r="AV35" s="72"/>
      <c r="AW35" s="72"/>
      <c r="AX35" s="72"/>
      <c r="AY35"/>
      <c r="AZ35" s="70" t="s">
        <v>331</v>
      </c>
      <c r="BA35" s="72"/>
      <c r="BB35"/>
      <c r="BC35" s="70" t="s">
        <v>331</v>
      </c>
      <c r="BD35" s="72"/>
      <c r="BE35"/>
      <c r="BF35" s="70" t="s">
        <v>329</v>
      </c>
      <c r="BG35" s="71" t="str">
        <f t="shared" si="4"/>
        <v>36_months</v>
      </c>
      <c r="BH35" s="71" t="str">
        <f t="shared" si="5"/>
        <v>12_months</v>
      </c>
      <c r="BI35" s="71"/>
      <c r="BJ35" s="72" t="str">
        <f t="shared" si="6"/>
        <v>36_months</v>
      </c>
      <c r="BK35"/>
      <c r="BL35" s="72" t="s">
        <v>331</v>
      </c>
      <c r="BM35" s="71"/>
      <c r="BN35" s="72"/>
      <c r="BO35" s="72"/>
      <c r="BP35" s="72"/>
      <c r="BQ35" s="72"/>
      <c r="BR35"/>
      <c r="BS35" s="72" t="s">
        <v>331</v>
      </c>
      <c r="BT35" s="71"/>
      <c r="BU35" s="72"/>
      <c r="BV35"/>
      <c r="BW35" s="72" t="s">
        <v>331</v>
      </c>
      <c r="BX35" s="71"/>
      <c r="BY35"/>
      <c r="BZ35" s="72" t="s">
        <v>331</v>
      </c>
      <c r="CA35" s="71"/>
      <c r="CB35"/>
      <c r="CC35" s="72" t="s">
        <v>331</v>
      </c>
      <c r="CD35" s="71"/>
      <c r="CE35"/>
      <c r="CF35" s="72" t="s">
        <v>331</v>
      </c>
      <c r="CG35" s="71"/>
      <c r="CH35"/>
      <c r="CI35" s="72" t="s">
        <v>331</v>
      </c>
      <c r="CJ35" s="71"/>
      <c r="CK35" s="71"/>
      <c r="CL35"/>
      <c r="CM35" s="72" t="s">
        <v>331</v>
      </c>
      <c r="CN35" s="71"/>
      <c r="CO35" s="71"/>
      <c r="CP35" s="71"/>
      <c r="CQ35"/>
      <c r="CR35" s="72" t="s">
        <v>331</v>
      </c>
      <c r="CS35" s="71"/>
      <c r="CT35" s="71"/>
      <c r="CU35"/>
      <c r="CV35" s="72" t="s">
        <v>331</v>
      </c>
      <c r="CW35" s="71"/>
    </row>
    <row r="36" spans="1:1024" s="73" customFormat="1" x14ac:dyDescent="0.25">
      <c r="A36" s="65" t="s">
        <v>98</v>
      </c>
      <c r="B36" s="74" t="s">
        <v>99</v>
      </c>
      <c r="C36" s="65" t="s">
        <v>139</v>
      </c>
      <c r="D36" s="67" t="s">
        <v>140</v>
      </c>
      <c r="E36" s="68" t="s">
        <v>430</v>
      </c>
      <c r="F36" s="67" t="s">
        <v>431</v>
      </c>
      <c r="G36" s="67" t="s">
        <v>432</v>
      </c>
      <c r="H36" s="67" t="s">
        <v>94</v>
      </c>
      <c r="I36" s="67">
        <v>12</v>
      </c>
      <c r="J36" s="67" t="s">
        <v>322</v>
      </c>
      <c r="K36" s="67"/>
      <c r="L36" s="67" t="s">
        <v>323</v>
      </c>
      <c r="M36" s="69" t="s">
        <v>335</v>
      </c>
      <c r="N36" s="67" t="s">
        <v>415</v>
      </c>
      <c r="O36" s="67"/>
      <c r="P36" s="67" t="s">
        <v>325</v>
      </c>
      <c r="Q36" s="67" t="s">
        <v>375</v>
      </c>
      <c r="R36" s="69" t="s">
        <v>327</v>
      </c>
      <c r="S36" s="67" t="s">
        <v>423</v>
      </c>
      <c r="T36"/>
      <c r="U36" s="70" t="s">
        <v>331</v>
      </c>
      <c r="V36" s="70"/>
      <c r="W36"/>
      <c r="X36" s="70" t="s">
        <v>329</v>
      </c>
      <c r="Y36" s="70" t="s">
        <v>330</v>
      </c>
      <c r="Z36"/>
      <c r="AA36" s="70" t="s">
        <v>331</v>
      </c>
      <c r="AB36" s="70"/>
      <c r="AC36"/>
      <c r="AD36" s="70" t="s">
        <v>331</v>
      </c>
      <c r="AE36" s="71"/>
      <c r="AF36" s="71" t="str">
        <f t="shared" si="0"/>
        <v>none</v>
      </c>
      <c r="AG36" s="71"/>
      <c r="AH36" s="72"/>
      <c r="AI36" s="72"/>
      <c r="AJ36" s="72"/>
      <c r="AK36"/>
      <c r="AL36" s="70" t="s">
        <v>331</v>
      </c>
      <c r="AM36" s="70"/>
      <c r="AN36"/>
      <c r="AO36" s="70" t="s">
        <v>331</v>
      </c>
      <c r="AP36" s="71"/>
      <c r="AQ36" s="71"/>
      <c r="AR36" s="72"/>
      <c r="AS36" s="72"/>
      <c r="AT36" s="72"/>
      <c r="AU36" s="72"/>
      <c r="AV36" s="72"/>
      <c r="AW36" s="72"/>
      <c r="AX36" s="72"/>
      <c r="AY36"/>
      <c r="AZ36" s="70" t="s">
        <v>331</v>
      </c>
      <c r="BA36" s="72"/>
      <c r="BB36"/>
      <c r="BC36" s="70" t="s">
        <v>331</v>
      </c>
      <c r="BD36" s="72"/>
      <c r="BE36"/>
      <c r="BF36" s="70" t="s">
        <v>329</v>
      </c>
      <c r="BG36" s="71" t="str">
        <f t="shared" si="4"/>
        <v>36_months</v>
      </c>
      <c r="BH36" s="71" t="str">
        <f t="shared" si="5"/>
        <v>12_months</v>
      </c>
      <c r="BI36" s="71"/>
      <c r="BJ36" s="72" t="str">
        <f t="shared" si="6"/>
        <v>36_months</v>
      </c>
      <c r="BK36"/>
      <c r="BL36" s="72" t="s">
        <v>331</v>
      </c>
      <c r="BM36" s="71"/>
      <c r="BN36" s="72"/>
      <c r="BO36" s="72"/>
      <c r="BP36" s="72"/>
      <c r="BQ36" s="72"/>
      <c r="BR36"/>
      <c r="BS36" s="72" t="s">
        <v>331</v>
      </c>
      <c r="BT36" s="71"/>
      <c r="BU36" s="72"/>
      <c r="BV36"/>
      <c r="BW36" s="72" t="s">
        <v>331</v>
      </c>
      <c r="BX36" s="71"/>
      <c r="BY36"/>
      <c r="BZ36" s="72" t="s">
        <v>331</v>
      </c>
      <c r="CA36" s="71"/>
      <c r="CB36"/>
      <c r="CC36" s="72" t="s">
        <v>331</v>
      </c>
      <c r="CD36" s="71"/>
      <c r="CE36"/>
      <c r="CF36" s="72" t="s">
        <v>331</v>
      </c>
      <c r="CG36" s="71"/>
      <c r="CH36"/>
      <c r="CI36" s="72" t="s">
        <v>331</v>
      </c>
      <c r="CJ36" s="71"/>
      <c r="CK36" s="71"/>
      <c r="CL36"/>
      <c r="CM36" s="72" t="s">
        <v>331</v>
      </c>
      <c r="CN36" s="71"/>
      <c r="CO36" s="71"/>
      <c r="CP36" s="71"/>
      <c r="CQ36"/>
      <c r="CR36" s="72" t="s">
        <v>331</v>
      </c>
      <c r="CS36" s="71"/>
      <c r="CT36" s="71"/>
      <c r="CU36"/>
      <c r="CV36" s="72" t="s">
        <v>331</v>
      </c>
      <c r="CW36" s="71"/>
    </row>
    <row r="37" spans="1:1024" s="73" customFormat="1" x14ac:dyDescent="0.25">
      <c r="A37" s="75"/>
      <c r="C37" s="75"/>
      <c r="E37" s="75"/>
      <c r="G37" s="76"/>
      <c r="R37" s="77"/>
      <c r="T37"/>
      <c r="U37" s="78"/>
      <c r="V37" s="78"/>
      <c r="W37"/>
      <c r="X37" s="78"/>
      <c r="Y37" s="78"/>
      <c r="Z37"/>
      <c r="AA37" s="78"/>
      <c r="AB37" s="78"/>
      <c r="AC37"/>
      <c r="AD37" s="78"/>
      <c r="AK37"/>
      <c r="AL37" s="78"/>
      <c r="AM37" s="78"/>
      <c r="AN37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/>
      <c r="AZ37" s="78"/>
      <c r="BA37" s="78"/>
      <c r="BB37"/>
      <c r="BC37" s="78"/>
      <c r="BD37" s="78"/>
      <c r="BE37"/>
      <c r="BF37" s="78"/>
      <c r="BK37"/>
      <c r="BR37"/>
      <c r="BV37"/>
      <c r="BY37"/>
      <c r="CB37"/>
      <c r="CE37"/>
      <c r="CH37"/>
      <c r="CL37"/>
      <c r="CQ37"/>
      <c r="CU37"/>
    </row>
    <row r="38" spans="1:1024" s="73" customFormat="1" x14ac:dyDescent="0.25">
      <c r="A38" s="65" t="s">
        <v>104</v>
      </c>
      <c r="B38" s="66" t="s">
        <v>105</v>
      </c>
      <c r="C38" s="65" t="s">
        <v>181</v>
      </c>
      <c r="D38" s="67" t="s">
        <v>143</v>
      </c>
      <c r="E38" s="68" t="s">
        <v>433</v>
      </c>
      <c r="F38" s="67" t="s">
        <v>434</v>
      </c>
      <c r="G38" s="67" t="s">
        <v>435</v>
      </c>
      <c r="H38" s="67" t="s">
        <v>94</v>
      </c>
      <c r="I38" s="67">
        <v>1</v>
      </c>
      <c r="J38" s="67" t="s">
        <v>322</v>
      </c>
      <c r="K38" s="67" t="s">
        <v>436</v>
      </c>
      <c r="L38" s="67" t="s">
        <v>437</v>
      </c>
      <c r="M38" s="69" t="s">
        <v>324</v>
      </c>
      <c r="N38" s="67" t="s">
        <v>103</v>
      </c>
      <c r="O38" s="67" t="s">
        <v>438</v>
      </c>
      <c r="P38" s="67" t="s">
        <v>325</v>
      </c>
      <c r="Q38" s="67" t="s">
        <v>326</v>
      </c>
      <c r="R38" s="69" t="s">
        <v>327</v>
      </c>
      <c r="S38" s="69"/>
      <c r="T38"/>
      <c r="U38" s="70" t="str">
        <f>IF($R38="1 pair","true","false")</f>
        <v>true</v>
      </c>
      <c r="V38" s="72" t="s">
        <v>330</v>
      </c>
      <c r="W38"/>
      <c r="X38" s="70" t="str">
        <f>IF($R38="1 pair","true","false")</f>
        <v>true</v>
      </c>
      <c r="Y38" s="72" t="s">
        <v>330</v>
      </c>
      <c r="Z38"/>
      <c r="AA38" s="70" t="s">
        <v>331</v>
      </c>
      <c r="AB38" s="72"/>
      <c r="AC38"/>
      <c r="AD38" s="70" t="s">
        <v>331</v>
      </c>
      <c r="AE38" s="71"/>
      <c r="AF38" s="71" t="str">
        <f>$AG$4</f>
        <v>none</v>
      </c>
      <c r="AG38" s="71"/>
      <c r="AH38" s="67"/>
      <c r="AI38" s="67"/>
      <c r="AJ38" s="67"/>
      <c r="AK38"/>
      <c r="AL38" s="70" t="s">
        <v>329</v>
      </c>
      <c r="AM38" s="70" t="s">
        <v>330</v>
      </c>
      <c r="AN38"/>
      <c r="AO38" s="70" t="s">
        <v>329</v>
      </c>
      <c r="AP38" s="71" t="str">
        <f>IF(AO38="true",CONCATENATE(IF(AR38="","",CONCATENATE(AR$4,", ")),IF(AS38="","",AS$4), ", ",IF(AT38="","",AT$4)),"_")</f>
        <v>5-60m, 60m+</v>
      </c>
      <c r="AQ38" s="71" t="str">
        <f>AR$4</f>
        <v>0-5m</v>
      </c>
      <c r="AR38" s="72"/>
      <c r="AS38" s="72" t="str">
        <f>AS$4</f>
        <v>5-60m</v>
      </c>
      <c r="AT38" s="72" t="str">
        <f>AT$4</f>
        <v>60m+</v>
      </c>
      <c r="AU38" s="72"/>
      <c r="AV38" s="72"/>
      <c r="AW38" s="72"/>
      <c r="AX38" s="72"/>
      <c r="AY38"/>
      <c r="AZ38" s="70" t="s">
        <v>331</v>
      </c>
      <c r="BA38" s="72"/>
      <c r="BB38"/>
      <c r="BC38" s="70" t="s">
        <v>331</v>
      </c>
      <c r="BD38" s="72"/>
      <c r="BE38"/>
      <c r="BF38" s="70" t="s">
        <v>329</v>
      </c>
      <c r="BG38" s="71" t="str">
        <f>IF(BF38="true",CONCATENATE(IF(BJ38="","",$BJ$4)),"_")</f>
        <v>36_months</v>
      </c>
      <c r="BH38" s="71" t="str">
        <f>BI$4</f>
        <v>12_months</v>
      </c>
      <c r="BI38" s="71"/>
      <c r="BJ38" s="67" t="str">
        <f>BJ$4</f>
        <v>36_months</v>
      </c>
      <c r="BK38"/>
      <c r="BL38" s="72" t="s">
        <v>331</v>
      </c>
      <c r="BM38" s="71"/>
      <c r="BN38" s="67"/>
      <c r="BO38" s="67"/>
      <c r="BP38" s="67"/>
      <c r="BQ38" s="67"/>
      <c r="BR38"/>
      <c r="BS38" s="72" t="s">
        <v>331</v>
      </c>
      <c r="BT38" s="71"/>
      <c r="BU38" s="72"/>
      <c r="BV38"/>
      <c r="BW38" s="72" t="s">
        <v>331</v>
      </c>
      <c r="BX38" s="71"/>
      <c r="BY38"/>
      <c r="BZ38" s="72" t="s">
        <v>331</v>
      </c>
      <c r="CA38" s="71"/>
      <c r="CB38"/>
      <c r="CC38" s="72" t="s">
        <v>331</v>
      </c>
      <c r="CD38" s="71"/>
      <c r="CE38"/>
      <c r="CF38" s="72" t="s">
        <v>331</v>
      </c>
      <c r="CG38" s="71"/>
      <c r="CH38"/>
      <c r="CI38" s="72" t="s">
        <v>331</v>
      </c>
      <c r="CJ38" s="71"/>
      <c r="CK38" s="71"/>
      <c r="CL38"/>
      <c r="CM38" s="72" t="s">
        <v>331</v>
      </c>
      <c r="CN38" s="71"/>
      <c r="CO38" s="71"/>
      <c r="CP38" s="71"/>
      <c r="CQ38"/>
      <c r="CR38" s="72" t="s">
        <v>331</v>
      </c>
      <c r="CS38" s="71"/>
      <c r="CT38" s="71"/>
      <c r="CU38"/>
      <c r="CV38" s="72" t="s">
        <v>331</v>
      </c>
      <c r="CW38" s="71"/>
    </row>
    <row r="39" spans="1:1024" s="76" customFormat="1" x14ac:dyDescent="0.25">
      <c r="A39" s="75"/>
      <c r="C39" s="75"/>
      <c r="E39" s="79"/>
      <c r="T39"/>
      <c r="U39" s="73"/>
      <c r="V39" s="73"/>
      <c r="W39"/>
      <c r="X39" s="73"/>
      <c r="Y39" s="73"/>
      <c r="Z39"/>
      <c r="AA39" s="73"/>
      <c r="AB39" s="73"/>
      <c r="AC39"/>
      <c r="AD39" s="73"/>
      <c r="AE39" s="73"/>
      <c r="AF39" s="73"/>
      <c r="AG39" s="73"/>
      <c r="AH39" s="73"/>
      <c r="AI39" s="73"/>
      <c r="AJ39" s="73"/>
      <c r="AK39"/>
      <c r="AL39" s="73"/>
      <c r="AM39" s="73"/>
      <c r="AN39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/>
      <c r="AZ39" s="73"/>
      <c r="BA39" s="73"/>
      <c r="BB39"/>
      <c r="BC39" s="73"/>
      <c r="BD39" s="73"/>
      <c r="BE39"/>
      <c r="BF39" s="73"/>
      <c r="BG39" s="73"/>
      <c r="BH39" s="73"/>
      <c r="BI39" s="73"/>
      <c r="BJ39" s="73"/>
      <c r="BK39"/>
      <c r="BL39" s="73"/>
      <c r="BM39" s="73"/>
      <c r="BN39" s="73"/>
      <c r="BO39" s="73"/>
      <c r="BP39" s="73"/>
      <c r="BQ39" s="73"/>
      <c r="BR39"/>
      <c r="BS39" s="73"/>
      <c r="BT39" s="73"/>
      <c r="BU39" s="73"/>
      <c r="BV39"/>
      <c r="BW39" s="73"/>
      <c r="BX39" s="73"/>
      <c r="BY39"/>
      <c r="BZ39" s="73"/>
      <c r="CA39" s="73"/>
      <c r="CB39"/>
      <c r="CC39" s="73"/>
      <c r="CD39" s="73"/>
      <c r="CE39"/>
      <c r="CF39" s="73"/>
      <c r="CG39" s="73"/>
      <c r="CH39"/>
      <c r="CI39" s="73"/>
      <c r="CJ39" s="73"/>
      <c r="CK39" s="73"/>
      <c r="CL39"/>
      <c r="CM39" s="73"/>
      <c r="CN39" s="73"/>
      <c r="CO39" s="73"/>
      <c r="CP39" s="73"/>
      <c r="CQ39"/>
      <c r="CR39" s="73"/>
      <c r="CS39" s="73"/>
      <c r="CT39" s="73"/>
      <c r="CU39"/>
      <c r="CV39" s="73"/>
      <c r="CW39" s="73"/>
      <c r="AMH39" s="73"/>
      <c r="AMI39" s="73"/>
      <c r="AMJ39" s="73"/>
    </row>
    <row r="40" spans="1:1024" s="73" customFormat="1" x14ac:dyDescent="0.25">
      <c r="A40" s="65" t="s">
        <v>102</v>
      </c>
      <c r="B40" s="66" t="s">
        <v>103</v>
      </c>
      <c r="C40" s="65" t="s">
        <v>145</v>
      </c>
      <c r="D40" s="67" t="s">
        <v>146</v>
      </c>
      <c r="E40" s="68" t="s">
        <v>439</v>
      </c>
      <c r="F40" s="67" t="s">
        <v>440</v>
      </c>
      <c r="G40" s="67" t="s">
        <v>441</v>
      </c>
      <c r="H40" s="67" t="s">
        <v>94</v>
      </c>
      <c r="I40" s="67">
        <v>1</v>
      </c>
      <c r="J40" s="67" t="s">
        <v>322</v>
      </c>
      <c r="K40" s="67" t="str">
        <f>IF(P40="G","PREMIUM",IF(LEFT(M40,6)="Orange","PREMIUM","CONFORT"))</f>
        <v>PREMIUM</v>
      </c>
      <c r="L40" s="67" t="s">
        <v>442</v>
      </c>
      <c r="M40" s="69" t="s">
        <v>324</v>
      </c>
      <c r="N40" s="67" t="s">
        <v>103</v>
      </c>
      <c r="O40" s="67" t="s">
        <v>438</v>
      </c>
      <c r="P40" s="67" t="s">
        <v>443</v>
      </c>
      <c r="Q40" s="67" t="s">
        <v>326</v>
      </c>
      <c r="R40" s="69" t="s">
        <v>327</v>
      </c>
      <c r="S40" s="69"/>
      <c r="T40"/>
      <c r="U40" s="70" t="str">
        <f>IF($R40="1 pair","true","false")</f>
        <v>true</v>
      </c>
      <c r="V40" s="72" t="s">
        <v>330</v>
      </c>
      <c r="W40"/>
      <c r="X40" s="70" t="str">
        <f>IF($R40="1 pair","true","false")</f>
        <v>true</v>
      </c>
      <c r="Y40" s="72" t="s">
        <v>330</v>
      </c>
      <c r="Z40"/>
      <c r="AA40" s="70" t="s">
        <v>331</v>
      </c>
      <c r="AB40" s="72"/>
      <c r="AC40"/>
      <c r="AD40" s="70" t="s">
        <v>329</v>
      </c>
      <c r="AE40" s="71" t="str">
        <f>IF(AD40="true",CONCATENATE(IF(AG40="","",CONCATENATE(AG40,", ")),IF(AH40="","",CONCATENATE(AH40, ", ")),IF(AI40="","",AI40)),"_")</f>
        <v>4h_24_7</v>
      </c>
      <c r="AF40" s="71" t="str">
        <f>$AH$4</f>
        <v>4h_bhbd</v>
      </c>
      <c r="AG40" s="67"/>
      <c r="AH40" s="72"/>
      <c r="AI40" s="72" t="str">
        <f>AI$4</f>
        <v>4h_24_7</v>
      </c>
      <c r="AJ40" s="72"/>
      <c r="AK40"/>
      <c r="AL40" s="70" t="s">
        <v>329</v>
      </c>
      <c r="AM40" s="72" t="s">
        <v>330</v>
      </c>
      <c r="AN40"/>
      <c r="AO40" s="70" t="s">
        <v>329</v>
      </c>
      <c r="AP40" s="71" t="str">
        <f>IF(AO40="true",CONCATENATE(IF(AR40="","",CONCATENATE(AR$4,", ")),IF(AS40="","",AS$4), ", ",IF(AT40="","",AT$4)),"_")</f>
        <v>5-60m, 60m+</v>
      </c>
      <c r="AQ40" s="71" t="str">
        <f>AR$4</f>
        <v>0-5m</v>
      </c>
      <c r="AR40" s="72"/>
      <c r="AS40" s="72" t="str">
        <f t="shared" ref="AS40:AT43" si="10">AS$4</f>
        <v>5-60m</v>
      </c>
      <c r="AT40" s="72" t="str">
        <f t="shared" si="10"/>
        <v>60m+</v>
      </c>
      <c r="AU40" s="72"/>
      <c r="AV40" s="72"/>
      <c r="AW40" s="72"/>
      <c r="AX40" s="72"/>
      <c r="AY40"/>
      <c r="AZ40" s="70" t="s">
        <v>331</v>
      </c>
      <c r="BA40" s="70"/>
      <c r="BB40"/>
      <c r="BC40" s="70" t="s">
        <v>329</v>
      </c>
      <c r="BD40" s="72" t="s">
        <v>330</v>
      </c>
      <c r="BE40"/>
      <c r="BF40" s="70" t="s">
        <v>329</v>
      </c>
      <c r="BG40" s="71" t="str">
        <f>IF(BF40="true",CONCATENATE(IF(BJ40="","",$BJ$4)),"_")</f>
        <v>36_months</v>
      </c>
      <c r="BH40" s="71" t="str">
        <f>BI$4</f>
        <v>12_months</v>
      </c>
      <c r="BI40" s="67"/>
      <c r="BJ40" s="72" t="str">
        <f>BJ$4</f>
        <v>36_months</v>
      </c>
      <c r="BK40"/>
      <c r="BL40" s="70" t="s">
        <v>329</v>
      </c>
      <c r="BM40" s="71" t="str">
        <f>IF(BL40="true",CONCATENATE(IF(BO40="","",CONCATENATE(BO$4,", ")),IF(BP40="","",BP$4),IF(BQ40="","",CONCATENATE(", ",BQ$4))),"_")</f>
        <v>active_standby</v>
      </c>
      <c r="BN40" s="71" t="str">
        <f>$BO$4</f>
        <v>none</v>
      </c>
      <c r="BO40" s="71"/>
      <c r="BP40" s="72" t="str">
        <f>BP$4</f>
        <v>active_standby</v>
      </c>
      <c r="BQ40" s="72"/>
      <c r="BR40"/>
      <c r="BS40" s="72" t="s">
        <v>331</v>
      </c>
      <c r="BT40" s="71"/>
      <c r="BU40" s="72"/>
      <c r="BV40"/>
      <c r="BW40" s="72" t="s">
        <v>331</v>
      </c>
      <c r="BX40" s="71"/>
      <c r="BY40"/>
      <c r="BZ40" s="72" t="s">
        <v>331</v>
      </c>
      <c r="CA40" s="71"/>
      <c r="CB40"/>
      <c r="CC40" s="72" t="s">
        <v>331</v>
      </c>
      <c r="CD40" s="71"/>
      <c r="CE40"/>
      <c r="CF40" s="72" t="s">
        <v>331</v>
      </c>
      <c r="CG40" s="71"/>
      <c r="CH40"/>
      <c r="CI40" s="72" t="s">
        <v>331</v>
      </c>
      <c r="CJ40" s="71"/>
      <c r="CK40" s="71"/>
      <c r="CL40"/>
      <c r="CM40" s="72" t="s">
        <v>331</v>
      </c>
      <c r="CN40" s="71"/>
      <c r="CO40" s="71"/>
      <c r="CP40" s="71"/>
      <c r="CQ40"/>
      <c r="CR40" s="72" t="s">
        <v>331</v>
      </c>
      <c r="CS40" s="71"/>
      <c r="CT40" s="71"/>
      <c r="CU40"/>
      <c r="CV40" s="72" t="s">
        <v>331</v>
      </c>
      <c r="CW40" s="71"/>
    </row>
    <row r="41" spans="1:1024" s="73" customFormat="1" x14ac:dyDescent="0.25">
      <c r="A41" s="68" t="s">
        <v>102</v>
      </c>
      <c r="B41" s="74" t="s">
        <v>103</v>
      </c>
      <c r="C41" s="68" t="str">
        <f>$C$40</f>
        <v>SA</v>
      </c>
      <c r="D41" s="67" t="s">
        <v>146</v>
      </c>
      <c r="E41" s="68" t="s">
        <v>444</v>
      </c>
      <c r="F41" s="67" t="s">
        <v>445</v>
      </c>
      <c r="G41" s="67" t="s">
        <v>446</v>
      </c>
      <c r="H41" s="67" t="s">
        <v>94</v>
      </c>
      <c r="I41" s="67">
        <v>5</v>
      </c>
      <c r="J41" s="67" t="s">
        <v>322</v>
      </c>
      <c r="K41" s="67" t="str">
        <f>IF(P41="G","PREMIUM",IF(LEFT(M41,6)="Orange","PREMIUM","CONFORT"))</f>
        <v>PREMIUM</v>
      </c>
      <c r="L41" s="67" t="s">
        <v>442</v>
      </c>
      <c r="M41" s="69" t="s">
        <v>324</v>
      </c>
      <c r="N41" s="67" t="s">
        <v>103</v>
      </c>
      <c r="O41" s="67" t="s">
        <v>438</v>
      </c>
      <c r="P41" s="67" t="s">
        <v>443</v>
      </c>
      <c r="Q41" s="67" t="s">
        <v>326</v>
      </c>
      <c r="R41" s="80" t="s">
        <v>447</v>
      </c>
      <c r="S41" s="80"/>
      <c r="T41"/>
      <c r="U41" s="70" t="str">
        <f>IF($R41="1 pair","true","false")</f>
        <v>false</v>
      </c>
      <c r="V41" s="72"/>
      <c r="W41"/>
      <c r="X41" s="70" t="str">
        <f>IF($R41="1 pair","true","false")</f>
        <v>false</v>
      </c>
      <c r="Y41" s="72"/>
      <c r="Z41"/>
      <c r="AA41" s="70" t="s">
        <v>331</v>
      </c>
      <c r="AB41" s="72"/>
      <c r="AC41"/>
      <c r="AD41" s="70" t="s">
        <v>329</v>
      </c>
      <c r="AE41" s="71" t="str">
        <f>IF(AD41="true",CONCATENATE(IF(AG41="","",CONCATENATE(AG41,", ")),IF(AH41="","",CONCATENATE(AH41, ", ")),IF(AI41="","",AI41)),"_")</f>
        <v>4h_24_7</v>
      </c>
      <c r="AF41" s="71" t="str">
        <f>$AH$4</f>
        <v>4h_bhbd</v>
      </c>
      <c r="AG41" s="67"/>
      <c r="AH41" s="72"/>
      <c r="AI41" s="72" t="str">
        <f>AI$4</f>
        <v>4h_24_7</v>
      </c>
      <c r="AJ41" s="72"/>
      <c r="AK41"/>
      <c r="AL41" s="70" t="s">
        <v>329</v>
      </c>
      <c r="AM41" s="72" t="s">
        <v>330</v>
      </c>
      <c r="AN41"/>
      <c r="AO41" s="70" t="s">
        <v>329</v>
      </c>
      <c r="AP41" s="71" t="str">
        <f>IF(AO41="true",CONCATENATE(IF(AR41="","",CONCATENATE(AR$4,", ")),IF(AS41="","",AS$4), ", ",IF(AT41="","",AT$4)),"_")</f>
        <v>5-60m, 60m+</v>
      </c>
      <c r="AQ41" s="71" t="str">
        <f>AR$4</f>
        <v>0-5m</v>
      </c>
      <c r="AR41" s="72"/>
      <c r="AS41" s="72" t="str">
        <f t="shared" si="10"/>
        <v>5-60m</v>
      </c>
      <c r="AT41" s="72" t="str">
        <f t="shared" si="10"/>
        <v>60m+</v>
      </c>
      <c r="AU41" s="72"/>
      <c r="AV41" s="72"/>
      <c r="AW41" s="72"/>
      <c r="AX41" s="72"/>
      <c r="AY41"/>
      <c r="AZ41" s="70" t="s">
        <v>331</v>
      </c>
      <c r="BA41" s="70"/>
      <c r="BB41"/>
      <c r="BC41" s="70" t="s">
        <v>329</v>
      </c>
      <c r="BD41" s="72" t="s">
        <v>330</v>
      </c>
      <c r="BE41"/>
      <c r="BF41" s="70" t="s">
        <v>329</v>
      </c>
      <c r="BG41" s="71" t="str">
        <f>IF(BF41="true",CONCATENATE(IF(BJ41="","",$BJ$4)),"_")</f>
        <v>36_months</v>
      </c>
      <c r="BH41" s="71" t="str">
        <f>BI$4</f>
        <v>12_months</v>
      </c>
      <c r="BI41" s="67"/>
      <c r="BJ41" s="72" t="str">
        <f>BJ$4</f>
        <v>36_months</v>
      </c>
      <c r="BK41"/>
      <c r="BL41" s="70" t="s">
        <v>329</v>
      </c>
      <c r="BM41" s="71" t="str">
        <f>IF(BL41="true",CONCATENATE(IF(BO41="","",CONCATENATE(BO$4,", ")),IF(BP41="","",BP$4),IF(BQ41="","",CONCATENATE(", ",BQ$4))),"_")</f>
        <v>active_standby</v>
      </c>
      <c r="BN41" s="71" t="str">
        <f>$BO$4</f>
        <v>none</v>
      </c>
      <c r="BO41" s="71"/>
      <c r="BP41" s="72" t="str">
        <f>BP$4</f>
        <v>active_standby</v>
      </c>
      <c r="BQ41" s="72"/>
      <c r="BR41"/>
      <c r="BS41" s="72" t="s">
        <v>331</v>
      </c>
      <c r="BT41" s="71"/>
      <c r="BU41" s="72"/>
      <c r="BV41"/>
      <c r="BW41" s="72" t="s">
        <v>331</v>
      </c>
      <c r="BX41" s="71"/>
      <c r="BY41"/>
      <c r="BZ41" s="72" t="s">
        <v>331</v>
      </c>
      <c r="CA41" s="71"/>
      <c r="CB41"/>
      <c r="CC41" s="72" t="s">
        <v>331</v>
      </c>
      <c r="CD41" s="71"/>
      <c r="CE41"/>
      <c r="CF41" s="72" t="s">
        <v>331</v>
      </c>
      <c r="CG41" s="71"/>
      <c r="CH41"/>
      <c r="CI41" s="72" t="s">
        <v>331</v>
      </c>
      <c r="CJ41" s="71"/>
      <c r="CK41" s="71"/>
      <c r="CL41"/>
      <c r="CM41" s="72" t="s">
        <v>331</v>
      </c>
      <c r="CN41" s="71"/>
      <c r="CO41" s="71"/>
      <c r="CP41" s="71"/>
      <c r="CQ41"/>
      <c r="CR41" s="72" t="s">
        <v>331</v>
      </c>
      <c r="CS41" s="71"/>
      <c r="CT41" s="71"/>
      <c r="CU41"/>
      <c r="CV41" s="72" t="s">
        <v>331</v>
      </c>
      <c r="CW41" s="71"/>
    </row>
    <row r="42" spans="1:1024" s="73" customFormat="1" x14ac:dyDescent="0.25">
      <c r="A42" s="68" t="s">
        <v>102</v>
      </c>
      <c r="B42" s="67" t="s">
        <v>103</v>
      </c>
      <c r="C42" s="68" t="str">
        <f>$C$40</f>
        <v>SA</v>
      </c>
      <c r="D42" s="67" t="s">
        <v>146</v>
      </c>
      <c r="E42" s="68" t="s">
        <v>448</v>
      </c>
      <c r="F42" s="67" t="s">
        <v>449</v>
      </c>
      <c r="G42" s="67" t="s">
        <v>450</v>
      </c>
      <c r="H42" s="67" t="s">
        <v>94</v>
      </c>
      <c r="I42" s="67">
        <v>9</v>
      </c>
      <c r="J42" s="67" t="s">
        <v>322</v>
      </c>
      <c r="K42" s="67" t="str">
        <f>IF(P42="G","PREMIUM",IF(LEFT(M42,6)="Orange","PREMIUM","CONFORT"))</f>
        <v>CONFORT</v>
      </c>
      <c r="L42" s="67" t="s">
        <v>442</v>
      </c>
      <c r="M42" s="69" t="s">
        <v>324</v>
      </c>
      <c r="N42" s="67" t="s">
        <v>103</v>
      </c>
      <c r="O42" s="67" t="s">
        <v>438</v>
      </c>
      <c r="P42" s="67" t="s">
        <v>325</v>
      </c>
      <c r="Q42" s="67" t="s">
        <v>326</v>
      </c>
      <c r="R42" s="69" t="s">
        <v>327</v>
      </c>
      <c r="S42" s="69"/>
      <c r="T42"/>
      <c r="U42" s="70" t="str">
        <f>IF($R42="1 pair","true","false")</f>
        <v>true</v>
      </c>
      <c r="V42" s="72" t="s">
        <v>330</v>
      </c>
      <c r="W42"/>
      <c r="X42" s="70" t="str">
        <f>IF($R42="1 pair","true","false")</f>
        <v>true</v>
      </c>
      <c r="Y42" s="72" t="s">
        <v>330</v>
      </c>
      <c r="Z42"/>
      <c r="AA42" s="70" t="s">
        <v>331</v>
      </c>
      <c r="AB42" s="67"/>
      <c r="AC42"/>
      <c r="AD42" s="70" t="s">
        <v>329</v>
      </c>
      <c r="AE42" s="71" t="str">
        <f>IF(AD42="true",CONCATENATE(IF(AG42="","",CONCATENATE(AG42,", ")),IF(AH42="","",CONCATENATE(AH42, ", ")),IF(AI42="","",AI42)),"_")</f>
        <v>4h_bhbd, 4h_24_7</v>
      </c>
      <c r="AF42" s="71" t="str">
        <f>$AG$4</f>
        <v>none</v>
      </c>
      <c r="AG42" s="71"/>
      <c r="AH42" s="72" t="str">
        <f>AH$4</f>
        <v>4h_bhbd</v>
      </c>
      <c r="AI42" s="72" t="str">
        <f>AI$4</f>
        <v>4h_24_7</v>
      </c>
      <c r="AJ42" s="72"/>
      <c r="AK42"/>
      <c r="AL42" s="70" t="s">
        <v>329</v>
      </c>
      <c r="AM42" s="67" t="s">
        <v>330</v>
      </c>
      <c r="AN42"/>
      <c r="AO42" s="70" t="s">
        <v>329</v>
      </c>
      <c r="AP42" s="71" t="str">
        <f>IF(AO42="true",CONCATENATE(IF(AR42="","",CONCATENATE(AR$4,", ")),IF(AS42="","",AS$4), ", ",IF(AT42="","",AT$4)),"_")</f>
        <v>5-60m, 60m+</v>
      </c>
      <c r="AQ42" s="71" t="str">
        <f>AR$4</f>
        <v>0-5m</v>
      </c>
      <c r="AR42" s="72"/>
      <c r="AS42" s="72" t="str">
        <f t="shared" si="10"/>
        <v>5-60m</v>
      </c>
      <c r="AT42" s="72" t="str">
        <f t="shared" si="10"/>
        <v>60m+</v>
      </c>
      <c r="AU42" s="72"/>
      <c r="AV42" s="72"/>
      <c r="AW42" s="72"/>
      <c r="AX42" s="72"/>
      <c r="AY42"/>
      <c r="AZ42" s="70" t="s">
        <v>331</v>
      </c>
      <c r="BA42" s="70"/>
      <c r="BB42"/>
      <c r="BC42" s="70" t="s">
        <v>329</v>
      </c>
      <c r="BD42" s="72" t="s">
        <v>330</v>
      </c>
      <c r="BE42"/>
      <c r="BF42" s="70" t="s">
        <v>329</v>
      </c>
      <c r="BG42" s="71" t="str">
        <f>IF(BF42="true",CONCATENATE(IF(BJ42="","",$BJ$4)),"_")</f>
        <v>36_months</v>
      </c>
      <c r="BH42" s="71" t="str">
        <f>BI$4</f>
        <v>12_months</v>
      </c>
      <c r="BI42" s="71"/>
      <c r="BJ42" s="72" t="str">
        <f>BJ$4</f>
        <v>36_months</v>
      </c>
      <c r="BK42"/>
      <c r="BL42" s="70" t="s">
        <v>329</v>
      </c>
      <c r="BM42" s="71" t="str">
        <f>IF(BL42="true",CONCATENATE(IF(BO42="","",CONCATENATE(BO$4,", ")),IF(BP42="","",BP$4),IF(BQ42="","",CONCATENATE(", ",BQ$4))),"_")</f>
        <v>active_standby</v>
      </c>
      <c r="BN42" s="71" t="str">
        <f>$BO$4</f>
        <v>none</v>
      </c>
      <c r="BO42" s="71"/>
      <c r="BP42" s="72" t="str">
        <f>BP$4</f>
        <v>active_standby</v>
      </c>
      <c r="BQ42" s="72"/>
      <c r="BR42"/>
      <c r="BS42" s="72" t="s">
        <v>331</v>
      </c>
      <c r="BT42" s="71"/>
      <c r="BU42" s="72"/>
      <c r="BV42"/>
      <c r="BW42" s="72" t="s">
        <v>331</v>
      </c>
      <c r="BX42" s="71"/>
      <c r="BY42"/>
      <c r="BZ42" s="72" t="s">
        <v>331</v>
      </c>
      <c r="CA42" s="71"/>
      <c r="CB42"/>
      <c r="CC42" s="72" t="s">
        <v>331</v>
      </c>
      <c r="CD42" s="71"/>
      <c r="CE42"/>
      <c r="CF42" s="72" t="s">
        <v>331</v>
      </c>
      <c r="CG42" s="71"/>
      <c r="CH42"/>
      <c r="CI42" s="72" t="s">
        <v>331</v>
      </c>
      <c r="CJ42" s="71"/>
      <c r="CK42" s="71"/>
      <c r="CL42"/>
      <c r="CM42" s="72" t="s">
        <v>331</v>
      </c>
      <c r="CN42" s="71"/>
      <c r="CO42" s="71"/>
      <c r="CP42" s="71"/>
      <c r="CQ42"/>
      <c r="CR42" s="72" t="s">
        <v>331</v>
      </c>
      <c r="CS42" s="71"/>
      <c r="CT42" s="71"/>
      <c r="CU42"/>
      <c r="CV42" s="72" t="s">
        <v>331</v>
      </c>
      <c r="CW42" s="71"/>
    </row>
    <row r="43" spans="1:1024" s="73" customFormat="1" x14ac:dyDescent="0.25">
      <c r="A43" s="68" t="s">
        <v>102</v>
      </c>
      <c r="B43" s="67" t="s">
        <v>103</v>
      </c>
      <c r="C43" s="68" t="str">
        <f>$C$40</f>
        <v>SA</v>
      </c>
      <c r="D43" s="67" t="s">
        <v>146</v>
      </c>
      <c r="E43" s="68" t="s">
        <v>451</v>
      </c>
      <c r="F43" s="67" t="s">
        <v>452</v>
      </c>
      <c r="G43" s="67" t="s">
        <v>453</v>
      </c>
      <c r="H43" s="67" t="s">
        <v>94</v>
      </c>
      <c r="I43" s="67">
        <v>13</v>
      </c>
      <c r="J43" s="67" t="s">
        <v>322</v>
      </c>
      <c r="K43" s="67" t="str">
        <f>IF(P43="G","PREMIUM",IF(LEFT(M43,6)="Orange","PREMIUM","CONFORT"))</f>
        <v>CONFORT</v>
      </c>
      <c r="L43" s="67" t="s">
        <v>442</v>
      </c>
      <c r="M43" s="69" t="s">
        <v>324</v>
      </c>
      <c r="N43" s="67" t="s">
        <v>103</v>
      </c>
      <c r="O43" s="67" t="s">
        <v>438</v>
      </c>
      <c r="P43" s="67" t="s">
        <v>325</v>
      </c>
      <c r="Q43" s="67" t="s">
        <v>326</v>
      </c>
      <c r="R43" s="80" t="s">
        <v>447</v>
      </c>
      <c r="S43" s="80"/>
      <c r="T43"/>
      <c r="U43" s="72" t="str">
        <f>IF($R43="1 pair","true","false")</f>
        <v>false</v>
      </c>
      <c r="V43" s="72"/>
      <c r="W43"/>
      <c r="X43" s="72" t="str">
        <f>IF($R43="1 pair","true","false")</f>
        <v>false</v>
      </c>
      <c r="Y43" s="72"/>
      <c r="Z43"/>
      <c r="AA43" s="72" t="s">
        <v>331</v>
      </c>
      <c r="AB43" s="72"/>
      <c r="AC43"/>
      <c r="AD43" s="72" t="s">
        <v>329</v>
      </c>
      <c r="AE43" s="71" t="str">
        <f>IF(AD43="true",CONCATENATE(IF(AG43="","",CONCATENATE(AG43,", ")),IF(AH43="","",CONCATENATE(AH43, ", ")),IF(AI43="","",AI43)),"_")</f>
        <v>4h_bhbd, 4h_24_7</v>
      </c>
      <c r="AF43" s="71" t="str">
        <f>$AG$4</f>
        <v>none</v>
      </c>
      <c r="AG43" s="71"/>
      <c r="AH43" s="72" t="str">
        <f>AH$4</f>
        <v>4h_bhbd</v>
      </c>
      <c r="AI43" s="72" t="str">
        <f>AI$4</f>
        <v>4h_24_7</v>
      </c>
      <c r="AJ43" s="72"/>
      <c r="AK43"/>
      <c r="AL43" s="72" t="s">
        <v>329</v>
      </c>
      <c r="AM43" s="72" t="s">
        <v>330</v>
      </c>
      <c r="AN43"/>
      <c r="AO43" s="72" t="s">
        <v>329</v>
      </c>
      <c r="AP43" s="71" t="str">
        <f>IF(AO43="true",CONCATENATE(IF(AR43="","",CONCATENATE(AR$4,", ")),IF(AS43="","",AS$4), ", ",IF(AT43="","",AT$4)),"_")</f>
        <v>5-60m, 60m+</v>
      </c>
      <c r="AQ43" s="71" t="str">
        <f>AR$4</f>
        <v>0-5m</v>
      </c>
      <c r="AR43" s="72"/>
      <c r="AS43" s="72" t="str">
        <f t="shared" si="10"/>
        <v>5-60m</v>
      </c>
      <c r="AT43" s="72" t="str">
        <f t="shared" si="10"/>
        <v>60m+</v>
      </c>
      <c r="AU43" s="72"/>
      <c r="AV43" s="72"/>
      <c r="AW43" s="72"/>
      <c r="AX43" s="72"/>
      <c r="AY43"/>
      <c r="AZ43" s="70" t="s">
        <v>331</v>
      </c>
      <c r="BA43" s="70"/>
      <c r="BB43"/>
      <c r="BC43" s="72" t="s">
        <v>329</v>
      </c>
      <c r="BD43" s="72" t="s">
        <v>330</v>
      </c>
      <c r="BE43"/>
      <c r="BF43" s="72" t="s">
        <v>329</v>
      </c>
      <c r="BG43" s="71" t="str">
        <f>IF(BF43="true",CONCATENATE(IF(BJ43="","",$BJ$4)),"_")</f>
        <v>36_months</v>
      </c>
      <c r="BH43" s="71" t="str">
        <f>BI$4</f>
        <v>12_months</v>
      </c>
      <c r="BI43" s="71"/>
      <c r="BJ43" s="72" t="str">
        <f>BJ$4</f>
        <v>36_months</v>
      </c>
      <c r="BK43"/>
      <c r="BL43" s="70" t="s">
        <v>329</v>
      </c>
      <c r="BM43" s="71" t="str">
        <f>IF(BL43="true",CONCATENATE(IF(BO43="","",CONCATENATE(BO$4,", ")),IF(BP43="","",BP$4),IF(BQ43="","",CONCATENATE(", ",BQ$4))),"_")</f>
        <v>active_standby</v>
      </c>
      <c r="BN43" s="71" t="str">
        <f>$BO$4</f>
        <v>none</v>
      </c>
      <c r="BO43" s="71"/>
      <c r="BP43" s="72" t="str">
        <f>BP$4</f>
        <v>active_standby</v>
      </c>
      <c r="BQ43" s="72"/>
      <c r="BR43"/>
      <c r="BS43" s="72" t="s">
        <v>331</v>
      </c>
      <c r="BT43" s="71"/>
      <c r="BU43" s="72"/>
      <c r="BV43"/>
      <c r="BW43" s="72" t="s">
        <v>331</v>
      </c>
      <c r="BX43" s="71"/>
      <c r="BY43"/>
      <c r="BZ43" s="72" t="s">
        <v>331</v>
      </c>
      <c r="CA43" s="71"/>
      <c r="CB43"/>
      <c r="CC43" s="72" t="s">
        <v>331</v>
      </c>
      <c r="CD43" s="71"/>
      <c r="CE43"/>
      <c r="CF43" s="72" t="s">
        <v>331</v>
      </c>
      <c r="CG43" s="71"/>
      <c r="CH43"/>
      <c r="CI43" s="72" t="s">
        <v>331</v>
      </c>
      <c r="CJ43" s="71"/>
      <c r="CK43" s="71"/>
      <c r="CL43"/>
      <c r="CM43" s="72" t="s">
        <v>331</v>
      </c>
      <c r="CN43" s="71"/>
      <c r="CO43" s="71"/>
      <c r="CP43" s="71"/>
      <c r="CQ43"/>
      <c r="CR43" s="72" t="s">
        <v>331</v>
      </c>
      <c r="CS43" s="71"/>
      <c r="CT43" s="71"/>
      <c r="CU43"/>
      <c r="CV43" s="72" t="s">
        <v>331</v>
      </c>
      <c r="CW43" s="71"/>
    </row>
    <row r="44" spans="1:1024" s="76" customFormat="1" x14ac:dyDescent="0.25">
      <c r="T44"/>
      <c r="U44" s="78"/>
      <c r="V44" s="78"/>
      <c r="W44"/>
      <c r="X44" s="78"/>
      <c r="Y44" s="78"/>
      <c r="Z44"/>
      <c r="AA44" s="78"/>
      <c r="AB44" s="78"/>
      <c r="AC44"/>
      <c r="AD44" s="78"/>
      <c r="AE44" s="73"/>
      <c r="AF44" s="73"/>
      <c r="AG44" s="73"/>
      <c r="AH44" s="78"/>
      <c r="AI44" s="78"/>
      <c r="AJ44" s="78"/>
      <c r="AK44"/>
      <c r="AL44" s="78"/>
      <c r="AM44" s="78"/>
      <c r="AN44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/>
      <c r="AZ44" s="78"/>
      <c r="BA44" s="78"/>
      <c r="BB44"/>
      <c r="BC44" s="78"/>
      <c r="BD44" s="78" t="s">
        <v>330</v>
      </c>
      <c r="BE44"/>
      <c r="BF44" s="78"/>
      <c r="BG44" s="73"/>
      <c r="BH44" s="73"/>
      <c r="BI44" s="73"/>
      <c r="BJ44" s="78"/>
      <c r="BK44"/>
      <c r="BL44" s="78"/>
      <c r="BM44" s="81"/>
      <c r="BN44" s="78"/>
      <c r="BO44" s="78"/>
      <c r="BP44" s="78"/>
      <c r="BQ44" s="78"/>
      <c r="BR44"/>
      <c r="BS44" s="78"/>
      <c r="BT44" s="78"/>
      <c r="BU44" s="78"/>
      <c r="BV44"/>
      <c r="BW44" s="78"/>
      <c r="BX44" s="78"/>
      <c r="BY44"/>
      <c r="BZ44" s="73"/>
      <c r="CA44" s="73"/>
      <c r="CB44"/>
      <c r="CC44" s="73"/>
      <c r="CD44" s="73"/>
      <c r="CE44"/>
      <c r="CF44" s="73"/>
      <c r="CG44" s="73"/>
      <c r="CH44"/>
      <c r="CI44" s="73"/>
      <c r="CJ44" s="73"/>
      <c r="CK44" s="73"/>
      <c r="CL44"/>
      <c r="CM44" s="73"/>
      <c r="CN44" s="73"/>
      <c r="CO44" s="73"/>
      <c r="CP44" s="73"/>
      <c r="CQ44"/>
      <c r="CR44" s="73"/>
      <c r="CS44" s="73"/>
      <c r="CT44" s="73"/>
      <c r="CU44"/>
      <c r="CV44" s="73"/>
      <c r="CW44" s="73"/>
      <c r="AMH44" s="73"/>
      <c r="AMI44" s="73"/>
      <c r="AMJ44" s="73"/>
    </row>
    <row r="45" spans="1:1024" s="73" customFormat="1" x14ac:dyDescent="0.25">
      <c r="A45" s="65" t="s">
        <v>102</v>
      </c>
      <c r="B45" s="66" t="s">
        <v>103</v>
      </c>
      <c r="C45" s="65" t="s">
        <v>178</v>
      </c>
      <c r="D45" s="67" t="s">
        <v>179</v>
      </c>
      <c r="E45" s="68" t="s">
        <v>454</v>
      </c>
      <c r="F45" s="67" t="s">
        <v>455</v>
      </c>
      <c r="G45" s="67" t="s">
        <v>456</v>
      </c>
      <c r="H45" s="67" t="s">
        <v>94</v>
      </c>
      <c r="I45" s="67">
        <v>1</v>
      </c>
      <c r="J45" s="67" t="s">
        <v>322</v>
      </c>
      <c r="K45" s="67" t="str">
        <f t="shared" ref="K45:K50" si="11">IF(P45="G","PREMIUM",IF(LEFT(M45,6)="Orange","PREMIUM","CONFORT"))</f>
        <v>PREMIUM</v>
      </c>
      <c r="L45" s="67" t="s">
        <v>457</v>
      </c>
      <c r="M45" s="69" t="s">
        <v>324</v>
      </c>
      <c r="N45" s="67" t="s">
        <v>103</v>
      </c>
      <c r="O45" s="67" t="s">
        <v>438</v>
      </c>
      <c r="P45" s="67" t="s">
        <v>443</v>
      </c>
      <c r="Q45" s="67" t="s">
        <v>326</v>
      </c>
      <c r="R45" s="69" t="s">
        <v>327</v>
      </c>
      <c r="S45" s="69"/>
      <c r="T45"/>
      <c r="U45" s="72" t="str">
        <f t="shared" ref="U45:U50" si="12">IF($R45="1 pair","true","false")</f>
        <v>true</v>
      </c>
      <c r="V45" s="72" t="s">
        <v>330</v>
      </c>
      <c r="W45"/>
      <c r="X45" s="72" t="str">
        <f t="shared" ref="X45:X50" si="13">IF($R45="1 pair","true","false")</f>
        <v>true</v>
      </c>
      <c r="Y45" s="72" t="s">
        <v>330</v>
      </c>
      <c r="Z45"/>
      <c r="AA45" s="72" t="s">
        <v>331</v>
      </c>
      <c r="AB45" s="72"/>
      <c r="AC45"/>
      <c r="AD45" s="72" t="s">
        <v>329</v>
      </c>
      <c r="AE45" s="67" t="str">
        <f t="shared" ref="AE45:AE50" si="14">IF(AD45="true",CONCATENATE(IF(AG45="","",CONCATENATE(AG45,", ")),IF(AH45="","",CONCATENATE(AH45, ", ")),IF(AI45="","",AI45)),"_")</f>
        <v>4h_24_7</v>
      </c>
      <c r="AF45" s="67" t="str">
        <f>$AH$4</f>
        <v>4h_bhbd</v>
      </c>
      <c r="AG45" s="67"/>
      <c r="AH45" s="71"/>
      <c r="AI45" s="72" t="str">
        <f t="shared" ref="AI45:AI50" si="15">AI$4</f>
        <v>4h_24_7</v>
      </c>
      <c r="AJ45" s="72"/>
      <c r="AK45"/>
      <c r="AL45" s="72" t="s">
        <v>329</v>
      </c>
      <c r="AM45" s="72" t="s">
        <v>330</v>
      </c>
      <c r="AN45"/>
      <c r="AO45" s="72" t="s">
        <v>329</v>
      </c>
      <c r="AP45" s="71" t="str">
        <f t="shared" ref="AP45:AP50" si="16">IF(AO45="true",CONCATENATE(IF(AR45="","",CONCATENATE(AR$4,", ")),IF(AS45="","",AS$4), ", ",IF(AT45="","",AT$4)),"_")</f>
        <v>5-60m, 60m+</v>
      </c>
      <c r="AQ45" s="71" t="str">
        <f t="shared" ref="AQ45:AQ50" si="17">AR$4</f>
        <v>0-5m</v>
      </c>
      <c r="AR45" s="72"/>
      <c r="AS45" s="72" t="str">
        <f t="shared" ref="AS45:AT50" si="18">AS$4</f>
        <v>5-60m</v>
      </c>
      <c r="AT45" s="72" t="str">
        <f t="shared" si="18"/>
        <v>60m+</v>
      </c>
      <c r="AU45" s="72"/>
      <c r="AV45" s="72"/>
      <c r="AW45" s="72"/>
      <c r="AX45" s="72"/>
      <c r="AY45"/>
      <c r="AZ45" s="70" t="s">
        <v>331</v>
      </c>
      <c r="BA45" s="70"/>
      <c r="BB45"/>
      <c r="BC45" s="72" t="s">
        <v>329</v>
      </c>
      <c r="BD45" s="72" t="s">
        <v>330</v>
      </c>
      <c r="BE45"/>
      <c r="BF45" s="72" t="s">
        <v>329</v>
      </c>
      <c r="BG45" s="67" t="str">
        <f t="shared" ref="BG45:BG50" si="19">IF(BF45="true",CONCATENATE(IF(BJ45="","",$BJ$4)),"_")</f>
        <v>36_months</v>
      </c>
      <c r="BH45" s="67" t="str">
        <f t="shared" ref="BH45:BH50" si="20">BI$4</f>
        <v>12_months</v>
      </c>
      <c r="BI45" s="67"/>
      <c r="BJ45" s="71" t="str">
        <f t="shared" ref="BJ45:BJ50" si="21">BJ$4</f>
        <v>36_months</v>
      </c>
      <c r="BK45"/>
      <c r="BL45" s="70" t="s">
        <v>329</v>
      </c>
      <c r="BM45" s="71" t="str">
        <f t="shared" ref="BM45:BM50" si="22">IF(BL45="true",CONCATENATE(IF(BO45="","",CONCATENATE(BO$4,", ")),IF(BP45="","",BP$4),IF(BQ45="","",CONCATENATE(", ",BQ$4))),"_")</f>
        <v>active_standby</v>
      </c>
      <c r="BN45" s="71" t="str">
        <f t="shared" ref="BN45:BN50" si="23">$BO$4</f>
        <v>none</v>
      </c>
      <c r="BO45" s="71"/>
      <c r="BP45" s="72" t="str">
        <f t="shared" ref="BP45:BP50" si="24">BP$4</f>
        <v>active_standby</v>
      </c>
      <c r="BQ45" s="72"/>
      <c r="BR45"/>
      <c r="BS45" s="72" t="s">
        <v>331</v>
      </c>
      <c r="BT45" s="71"/>
      <c r="BU45" s="72"/>
      <c r="BV45"/>
      <c r="BW45" s="72" t="s">
        <v>331</v>
      </c>
      <c r="BX45" s="71"/>
      <c r="BY45"/>
      <c r="BZ45" s="72" t="s">
        <v>331</v>
      </c>
      <c r="CA45" s="71"/>
      <c r="CB45"/>
      <c r="CC45" s="72" t="s">
        <v>331</v>
      </c>
      <c r="CD45" s="71"/>
      <c r="CE45"/>
      <c r="CF45" s="72" t="s">
        <v>331</v>
      </c>
      <c r="CG45" s="71"/>
      <c r="CH45"/>
      <c r="CI45" s="72" t="s">
        <v>331</v>
      </c>
      <c r="CJ45" s="71"/>
      <c r="CK45" s="71"/>
      <c r="CL45"/>
      <c r="CM45" s="72" t="s">
        <v>331</v>
      </c>
      <c r="CN45" s="71"/>
      <c r="CO45" s="71"/>
      <c r="CP45" s="71"/>
      <c r="CQ45"/>
      <c r="CR45" s="72" t="s">
        <v>331</v>
      </c>
      <c r="CS45" s="71"/>
      <c r="CT45" s="71"/>
      <c r="CU45"/>
      <c r="CV45" s="72" t="s">
        <v>331</v>
      </c>
      <c r="CW45" s="71"/>
    </row>
    <row r="46" spans="1:1024" s="73" customFormat="1" x14ac:dyDescent="0.25">
      <c r="A46" s="68" t="s">
        <v>102</v>
      </c>
      <c r="B46" s="74" t="s">
        <v>103</v>
      </c>
      <c r="C46" s="68" t="str">
        <f>$C$45</f>
        <v>SL</v>
      </c>
      <c r="D46" s="67" t="s">
        <v>179</v>
      </c>
      <c r="E46" s="68" t="s">
        <v>458</v>
      </c>
      <c r="F46" s="67" t="s">
        <v>459</v>
      </c>
      <c r="G46" s="67" t="s">
        <v>460</v>
      </c>
      <c r="H46" s="67" t="s">
        <v>94</v>
      </c>
      <c r="I46" s="67">
        <v>5</v>
      </c>
      <c r="J46" s="67" t="s">
        <v>322</v>
      </c>
      <c r="K46" s="67" t="str">
        <f t="shared" si="11"/>
        <v>PREMIUM</v>
      </c>
      <c r="L46" s="67" t="s">
        <v>457</v>
      </c>
      <c r="M46" s="69" t="s">
        <v>324</v>
      </c>
      <c r="N46" s="67" t="s">
        <v>103</v>
      </c>
      <c r="O46" s="67" t="s">
        <v>438</v>
      </c>
      <c r="P46" s="67" t="s">
        <v>443</v>
      </c>
      <c r="Q46" s="67" t="s">
        <v>326</v>
      </c>
      <c r="R46" s="80" t="s">
        <v>447</v>
      </c>
      <c r="S46" s="80"/>
      <c r="T46"/>
      <c r="U46" s="72" t="str">
        <f t="shared" si="12"/>
        <v>false</v>
      </c>
      <c r="V46" s="72"/>
      <c r="W46"/>
      <c r="X46" s="72" t="str">
        <f t="shared" si="13"/>
        <v>false</v>
      </c>
      <c r="Y46" s="72"/>
      <c r="Z46"/>
      <c r="AA46" s="72" t="s">
        <v>331</v>
      </c>
      <c r="AB46" s="72"/>
      <c r="AC46"/>
      <c r="AD46" s="72" t="s">
        <v>329</v>
      </c>
      <c r="AE46" s="67" t="str">
        <f t="shared" si="14"/>
        <v>4h_24_7</v>
      </c>
      <c r="AF46" s="67" t="str">
        <f>$AH$4</f>
        <v>4h_bhbd</v>
      </c>
      <c r="AG46" s="67"/>
      <c r="AH46" s="71"/>
      <c r="AI46" s="72" t="str">
        <f t="shared" si="15"/>
        <v>4h_24_7</v>
      </c>
      <c r="AJ46" s="72"/>
      <c r="AK46"/>
      <c r="AL46" s="72" t="s">
        <v>329</v>
      </c>
      <c r="AM46" s="72" t="s">
        <v>330</v>
      </c>
      <c r="AN46"/>
      <c r="AO46" s="72" t="s">
        <v>329</v>
      </c>
      <c r="AP46" s="71" t="str">
        <f t="shared" si="16"/>
        <v>5-60m, 60m+</v>
      </c>
      <c r="AQ46" s="71" t="str">
        <f t="shared" si="17"/>
        <v>0-5m</v>
      </c>
      <c r="AR46" s="72"/>
      <c r="AS46" s="72" t="str">
        <f t="shared" si="18"/>
        <v>5-60m</v>
      </c>
      <c r="AT46" s="72" t="str">
        <f t="shared" si="18"/>
        <v>60m+</v>
      </c>
      <c r="AU46" s="72"/>
      <c r="AV46" s="72"/>
      <c r="AW46" s="72"/>
      <c r="AX46" s="72"/>
      <c r="AY46"/>
      <c r="AZ46" s="70" t="s">
        <v>331</v>
      </c>
      <c r="BA46" s="70"/>
      <c r="BB46"/>
      <c r="BC46" s="72" t="s">
        <v>329</v>
      </c>
      <c r="BD46" s="72" t="s">
        <v>330</v>
      </c>
      <c r="BE46"/>
      <c r="BF46" s="72" t="s">
        <v>329</v>
      </c>
      <c r="BG46" s="67" t="str">
        <f t="shared" si="19"/>
        <v>36_months</v>
      </c>
      <c r="BH46" s="67" t="str">
        <f t="shared" si="20"/>
        <v>12_months</v>
      </c>
      <c r="BI46" s="67"/>
      <c r="BJ46" s="71" t="str">
        <f t="shared" si="21"/>
        <v>36_months</v>
      </c>
      <c r="BK46"/>
      <c r="BL46" s="70" t="s">
        <v>329</v>
      </c>
      <c r="BM46" s="71" t="str">
        <f t="shared" si="22"/>
        <v>active_standby</v>
      </c>
      <c r="BN46" s="71" t="str">
        <f t="shared" si="23"/>
        <v>none</v>
      </c>
      <c r="BO46" s="71"/>
      <c r="BP46" s="72" t="str">
        <f t="shared" si="24"/>
        <v>active_standby</v>
      </c>
      <c r="BQ46" s="72"/>
      <c r="BR46"/>
      <c r="BS46" s="72" t="s">
        <v>331</v>
      </c>
      <c r="BT46" s="71"/>
      <c r="BU46" s="72"/>
      <c r="BV46"/>
      <c r="BW46" s="72" t="s">
        <v>331</v>
      </c>
      <c r="BX46" s="71"/>
      <c r="BY46"/>
      <c r="BZ46" s="72" t="s">
        <v>331</v>
      </c>
      <c r="CA46" s="71"/>
      <c r="CB46"/>
      <c r="CC46" s="72" t="s">
        <v>331</v>
      </c>
      <c r="CD46" s="71"/>
      <c r="CE46"/>
      <c r="CF46" s="72" t="s">
        <v>331</v>
      </c>
      <c r="CG46" s="71"/>
      <c r="CH46"/>
      <c r="CI46" s="72" t="s">
        <v>331</v>
      </c>
      <c r="CJ46" s="71"/>
      <c r="CK46" s="71"/>
      <c r="CL46"/>
      <c r="CM46" s="72" t="s">
        <v>331</v>
      </c>
      <c r="CN46" s="71"/>
      <c r="CO46" s="71"/>
      <c r="CP46" s="71"/>
      <c r="CQ46"/>
      <c r="CR46" s="72" t="s">
        <v>331</v>
      </c>
      <c r="CS46" s="71"/>
      <c r="CT46" s="71"/>
      <c r="CU46"/>
      <c r="CV46" s="72" t="s">
        <v>331</v>
      </c>
      <c r="CW46" s="71"/>
    </row>
    <row r="47" spans="1:1024" s="73" customFormat="1" x14ac:dyDescent="0.25">
      <c r="A47" s="68" t="s">
        <v>102</v>
      </c>
      <c r="B47" s="74" t="s">
        <v>103</v>
      </c>
      <c r="C47" s="68" t="str">
        <f>$C$45</f>
        <v>SL</v>
      </c>
      <c r="D47" s="67" t="s">
        <v>179</v>
      </c>
      <c r="E47" s="68" t="s">
        <v>461</v>
      </c>
      <c r="F47" s="67" t="s">
        <v>462</v>
      </c>
      <c r="G47" s="67" t="s">
        <v>463</v>
      </c>
      <c r="H47" s="67" t="s">
        <v>94</v>
      </c>
      <c r="I47" s="67">
        <v>9</v>
      </c>
      <c r="J47" s="67" t="s">
        <v>322</v>
      </c>
      <c r="K47" s="67" t="str">
        <f t="shared" si="11"/>
        <v>PREMIUM</v>
      </c>
      <c r="L47" s="67" t="s">
        <v>457</v>
      </c>
      <c r="M47" s="69" t="s">
        <v>324</v>
      </c>
      <c r="N47" s="67" t="s">
        <v>103</v>
      </c>
      <c r="O47" s="67" t="s">
        <v>438</v>
      </c>
      <c r="P47" s="67" t="s">
        <v>443</v>
      </c>
      <c r="Q47" s="67" t="s">
        <v>326</v>
      </c>
      <c r="R47" s="82" t="s">
        <v>464</v>
      </c>
      <c r="S47" s="82"/>
      <c r="T47"/>
      <c r="U47" s="72" t="str">
        <f t="shared" si="12"/>
        <v>false</v>
      </c>
      <c r="V47" s="72"/>
      <c r="W47"/>
      <c r="X47" s="72" t="str">
        <f t="shared" si="13"/>
        <v>false</v>
      </c>
      <c r="Y47" s="72"/>
      <c r="Z47"/>
      <c r="AA47" s="72" t="s">
        <v>331</v>
      </c>
      <c r="AB47" s="72"/>
      <c r="AC47"/>
      <c r="AD47" s="72" t="s">
        <v>329</v>
      </c>
      <c r="AE47" s="67" t="str">
        <f t="shared" si="14"/>
        <v>4h_24_7</v>
      </c>
      <c r="AF47" s="67" t="str">
        <f>$AH$4</f>
        <v>4h_bhbd</v>
      </c>
      <c r="AG47" s="67"/>
      <c r="AH47" s="71"/>
      <c r="AI47" s="72" t="str">
        <f t="shared" si="15"/>
        <v>4h_24_7</v>
      </c>
      <c r="AJ47" s="72"/>
      <c r="AK47"/>
      <c r="AL47" s="72" t="s">
        <v>329</v>
      </c>
      <c r="AM47" s="72" t="s">
        <v>330</v>
      </c>
      <c r="AN47"/>
      <c r="AO47" s="72" t="s">
        <v>329</v>
      </c>
      <c r="AP47" s="71" t="str">
        <f t="shared" si="16"/>
        <v>5-60m, 60m+</v>
      </c>
      <c r="AQ47" s="71" t="str">
        <f t="shared" si="17"/>
        <v>0-5m</v>
      </c>
      <c r="AR47" s="72"/>
      <c r="AS47" s="72" t="str">
        <f t="shared" si="18"/>
        <v>5-60m</v>
      </c>
      <c r="AT47" s="72" t="str">
        <f t="shared" si="18"/>
        <v>60m+</v>
      </c>
      <c r="AU47" s="72"/>
      <c r="AV47" s="72"/>
      <c r="AW47" s="72"/>
      <c r="AX47" s="72"/>
      <c r="AY47"/>
      <c r="AZ47" s="70" t="s">
        <v>331</v>
      </c>
      <c r="BA47" s="70"/>
      <c r="BB47"/>
      <c r="BC47" s="72" t="s">
        <v>329</v>
      </c>
      <c r="BD47" s="72" t="s">
        <v>330</v>
      </c>
      <c r="BE47"/>
      <c r="BF47" s="72" t="s">
        <v>329</v>
      </c>
      <c r="BG47" s="67" t="str">
        <f t="shared" si="19"/>
        <v>36_months</v>
      </c>
      <c r="BH47" s="67" t="str">
        <f t="shared" si="20"/>
        <v>12_months</v>
      </c>
      <c r="BI47" s="67"/>
      <c r="BJ47" s="71" t="str">
        <f t="shared" si="21"/>
        <v>36_months</v>
      </c>
      <c r="BK47"/>
      <c r="BL47" s="70" t="s">
        <v>329</v>
      </c>
      <c r="BM47" s="71" t="str">
        <f t="shared" si="22"/>
        <v>active_standby</v>
      </c>
      <c r="BN47" s="71" t="str">
        <f t="shared" si="23"/>
        <v>none</v>
      </c>
      <c r="BO47" s="71"/>
      <c r="BP47" s="72" t="str">
        <f t="shared" si="24"/>
        <v>active_standby</v>
      </c>
      <c r="BQ47" s="72"/>
      <c r="BR47"/>
      <c r="BS47" s="72" t="s">
        <v>331</v>
      </c>
      <c r="BT47" s="71"/>
      <c r="BU47" s="72"/>
      <c r="BV47"/>
      <c r="BW47" s="72" t="s">
        <v>331</v>
      </c>
      <c r="BX47" s="71"/>
      <c r="BY47"/>
      <c r="BZ47" s="72" t="s">
        <v>331</v>
      </c>
      <c r="CA47" s="71"/>
      <c r="CB47"/>
      <c r="CC47" s="72" t="s">
        <v>331</v>
      </c>
      <c r="CD47" s="71"/>
      <c r="CE47"/>
      <c r="CF47" s="72" t="s">
        <v>331</v>
      </c>
      <c r="CG47" s="71"/>
      <c r="CH47"/>
      <c r="CI47" s="72" t="s">
        <v>331</v>
      </c>
      <c r="CJ47" s="71"/>
      <c r="CK47" s="71"/>
      <c r="CL47"/>
      <c r="CM47" s="72" t="s">
        <v>331</v>
      </c>
      <c r="CN47" s="71"/>
      <c r="CO47" s="71"/>
      <c r="CP47" s="71"/>
      <c r="CQ47"/>
      <c r="CR47" s="72" t="s">
        <v>331</v>
      </c>
      <c r="CS47" s="71"/>
      <c r="CT47" s="71"/>
      <c r="CU47"/>
      <c r="CV47" s="72" t="s">
        <v>331</v>
      </c>
      <c r="CW47" s="71"/>
    </row>
    <row r="48" spans="1:1024" s="73" customFormat="1" x14ac:dyDescent="0.25">
      <c r="A48" s="68" t="s">
        <v>102</v>
      </c>
      <c r="B48" s="67" t="s">
        <v>103</v>
      </c>
      <c r="C48" s="68" t="str">
        <f>$C$45</f>
        <v>SL</v>
      </c>
      <c r="D48" s="67" t="s">
        <v>179</v>
      </c>
      <c r="E48" s="68" t="s">
        <v>465</v>
      </c>
      <c r="F48" s="67" t="s">
        <v>466</v>
      </c>
      <c r="G48" s="67" t="s">
        <v>467</v>
      </c>
      <c r="H48" s="67" t="s">
        <v>94</v>
      </c>
      <c r="I48" s="67">
        <v>13</v>
      </c>
      <c r="J48" s="67" t="s">
        <v>322</v>
      </c>
      <c r="K48" s="67" t="str">
        <f t="shared" si="11"/>
        <v>CONFORT</v>
      </c>
      <c r="L48" s="67" t="s">
        <v>457</v>
      </c>
      <c r="M48" s="69" t="s">
        <v>324</v>
      </c>
      <c r="N48" s="67" t="s">
        <v>103</v>
      </c>
      <c r="O48" s="67" t="s">
        <v>438</v>
      </c>
      <c r="P48" s="67" t="s">
        <v>325</v>
      </c>
      <c r="Q48" s="67" t="s">
        <v>326</v>
      </c>
      <c r="R48" s="69" t="s">
        <v>327</v>
      </c>
      <c r="S48" s="69"/>
      <c r="T48"/>
      <c r="U48" s="67" t="str">
        <f t="shared" si="12"/>
        <v>true</v>
      </c>
      <c r="V48" s="72" t="s">
        <v>330</v>
      </c>
      <c r="W48"/>
      <c r="X48" s="67" t="str">
        <f t="shared" si="13"/>
        <v>true</v>
      </c>
      <c r="Y48" s="72" t="s">
        <v>330</v>
      </c>
      <c r="Z48"/>
      <c r="AA48" s="67" t="s">
        <v>331</v>
      </c>
      <c r="AB48" s="67"/>
      <c r="AC48"/>
      <c r="AD48" s="67" t="s">
        <v>329</v>
      </c>
      <c r="AE48" s="71" t="str">
        <f t="shared" si="14"/>
        <v>4h_bhbd, 4h_24_7</v>
      </c>
      <c r="AF48" s="71" t="str">
        <f>$AG$4</f>
        <v>none</v>
      </c>
      <c r="AG48" s="71"/>
      <c r="AH48" s="72" t="str">
        <f>AH$4</f>
        <v>4h_bhbd</v>
      </c>
      <c r="AI48" s="72" t="str">
        <f t="shared" si="15"/>
        <v>4h_24_7</v>
      </c>
      <c r="AJ48" s="72"/>
      <c r="AK48"/>
      <c r="AL48" s="67" t="s">
        <v>329</v>
      </c>
      <c r="AM48" s="67" t="s">
        <v>330</v>
      </c>
      <c r="AN48"/>
      <c r="AO48" s="67" t="s">
        <v>329</v>
      </c>
      <c r="AP48" s="71" t="str">
        <f t="shared" si="16"/>
        <v>5-60m, 60m+</v>
      </c>
      <c r="AQ48" s="71" t="str">
        <f t="shared" si="17"/>
        <v>0-5m</v>
      </c>
      <c r="AR48" s="72"/>
      <c r="AS48" s="72" t="str">
        <f t="shared" si="18"/>
        <v>5-60m</v>
      </c>
      <c r="AT48" s="72" t="str">
        <f t="shared" si="18"/>
        <v>60m+</v>
      </c>
      <c r="AU48" s="72"/>
      <c r="AV48" s="72"/>
      <c r="AW48" s="72"/>
      <c r="AX48" s="72"/>
      <c r="AY48"/>
      <c r="AZ48" s="70" t="s">
        <v>331</v>
      </c>
      <c r="BA48" s="70"/>
      <c r="BB48"/>
      <c r="BC48" s="67" t="s">
        <v>329</v>
      </c>
      <c r="BD48" s="72" t="s">
        <v>330</v>
      </c>
      <c r="BE48"/>
      <c r="BF48" s="67" t="s">
        <v>329</v>
      </c>
      <c r="BG48" s="71" t="str">
        <f t="shared" si="19"/>
        <v>36_months</v>
      </c>
      <c r="BH48" s="71" t="str">
        <f t="shared" si="20"/>
        <v>12_months</v>
      </c>
      <c r="BI48" s="71"/>
      <c r="BJ48" s="72" t="str">
        <f t="shared" si="21"/>
        <v>36_months</v>
      </c>
      <c r="BK48"/>
      <c r="BL48" s="70" t="s">
        <v>329</v>
      </c>
      <c r="BM48" s="71" t="str">
        <f t="shared" si="22"/>
        <v>active_standby</v>
      </c>
      <c r="BN48" s="71" t="str">
        <f t="shared" si="23"/>
        <v>none</v>
      </c>
      <c r="BO48" s="71"/>
      <c r="BP48" s="72" t="str">
        <f t="shared" si="24"/>
        <v>active_standby</v>
      </c>
      <c r="BQ48" s="72"/>
      <c r="BR48"/>
      <c r="BS48" s="72" t="s">
        <v>331</v>
      </c>
      <c r="BT48" s="71"/>
      <c r="BU48" s="72"/>
      <c r="BV48"/>
      <c r="BW48" s="72" t="s">
        <v>331</v>
      </c>
      <c r="BX48" s="71"/>
      <c r="BY48"/>
      <c r="BZ48" s="72" t="s">
        <v>331</v>
      </c>
      <c r="CA48" s="71"/>
      <c r="CB48"/>
      <c r="CC48" s="72" t="s">
        <v>331</v>
      </c>
      <c r="CD48" s="71"/>
      <c r="CE48"/>
      <c r="CF48" s="72" t="s">
        <v>331</v>
      </c>
      <c r="CG48" s="71"/>
      <c r="CH48"/>
      <c r="CI48" s="72" t="s">
        <v>331</v>
      </c>
      <c r="CJ48" s="71"/>
      <c r="CK48" s="71"/>
      <c r="CL48"/>
      <c r="CM48" s="72" t="s">
        <v>331</v>
      </c>
      <c r="CN48" s="71"/>
      <c r="CO48" s="71"/>
      <c r="CP48" s="71"/>
      <c r="CQ48"/>
      <c r="CR48" s="72" t="s">
        <v>331</v>
      </c>
      <c r="CS48" s="71"/>
      <c r="CT48" s="71"/>
      <c r="CU48"/>
      <c r="CV48" s="72" t="s">
        <v>331</v>
      </c>
      <c r="CW48" s="71"/>
    </row>
    <row r="49" spans="1:1024" s="73" customFormat="1" x14ac:dyDescent="0.25">
      <c r="A49" s="68" t="s">
        <v>102</v>
      </c>
      <c r="B49" s="67" t="s">
        <v>103</v>
      </c>
      <c r="C49" s="68" t="str">
        <f>$C$45</f>
        <v>SL</v>
      </c>
      <c r="D49" s="67" t="s">
        <v>179</v>
      </c>
      <c r="E49" s="68" t="s">
        <v>468</v>
      </c>
      <c r="F49" s="67" t="s">
        <v>469</v>
      </c>
      <c r="G49" s="67" t="s">
        <v>470</v>
      </c>
      <c r="H49" s="67" t="s">
        <v>94</v>
      </c>
      <c r="I49" s="67">
        <v>17</v>
      </c>
      <c r="J49" s="67" t="s">
        <v>322</v>
      </c>
      <c r="K49" s="67" t="str">
        <f t="shared" si="11"/>
        <v>CONFORT</v>
      </c>
      <c r="L49" s="67" t="s">
        <v>457</v>
      </c>
      <c r="M49" s="69" t="s">
        <v>324</v>
      </c>
      <c r="N49" s="67" t="s">
        <v>103</v>
      </c>
      <c r="O49" s="67" t="s">
        <v>438</v>
      </c>
      <c r="P49" s="67" t="s">
        <v>325</v>
      </c>
      <c r="Q49" s="67" t="s">
        <v>326</v>
      </c>
      <c r="R49" s="80" t="s">
        <v>447</v>
      </c>
      <c r="S49" s="80"/>
      <c r="T49"/>
      <c r="U49" s="72" t="str">
        <f t="shared" si="12"/>
        <v>false</v>
      </c>
      <c r="V49" s="72"/>
      <c r="W49"/>
      <c r="X49" s="72" t="str">
        <f t="shared" si="13"/>
        <v>false</v>
      </c>
      <c r="Y49" s="72"/>
      <c r="Z49"/>
      <c r="AA49" s="72" t="s">
        <v>331</v>
      </c>
      <c r="AB49" s="72"/>
      <c r="AC49"/>
      <c r="AD49" s="72" t="s">
        <v>329</v>
      </c>
      <c r="AE49" s="71" t="str">
        <f t="shared" si="14"/>
        <v>4h_bhbd, 4h_24_7</v>
      </c>
      <c r="AF49" s="71" t="str">
        <f>$AG$4</f>
        <v>none</v>
      </c>
      <c r="AG49" s="71"/>
      <c r="AH49" s="72" t="str">
        <f>AH$4</f>
        <v>4h_bhbd</v>
      </c>
      <c r="AI49" s="72" t="str">
        <f t="shared" si="15"/>
        <v>4h_24_7</v>
      </c>
      <c r="AJ49" s="72"/>
      <c r="AK49"/>
      <c r="AL49" s="72" t="s">
        <v>329</v>
      </c>
      <c r="AM49" s="72" t="s">
        <v>330</v>
      </c>
      <c r="AN49"/>
      <c r="AO49" s="72" t="s">
        <v>329</v>
      </c>
      <c r="AP49" s="71" t="str">
        <f t="shared" si="16"/>
        <v>5-60m, 60m+</v>
      </c>
      <c r="AQ49" s="71" t="str">
        <f t="shared" si="17"/>
        <v>0-5m</v>
      </c>
      <c r="AR49" s="72"/>
      <c r="AS49" s="72" t="str">
        <f t="shared" si="18"/>
        <v>5-60m</v>
      </c>
      <c r="AT49" s="72" t="str">
        <f t="shared" si="18"/>
        <v>60m+</v>
      </c>
      <c r="AU49" s="72"/>
      <c r="AV49" s="72"/>
      <c r="AW49" s="72"/>
      <c r="AX49" s="72"/>
      <c r="AY49"/>
      <c r="AZ49" s="70" t="s">
        <v>331</v>
      </c>
      <c r="BA49" s="70"/>
      <c r="BB49"/>
      <c r="BC49" s="72" t="s">
        <v>329</v>
      </c>
      <c r="BD49" s="72" t="s">
        <v>330</v>
      </c>
      <c r="BE49"/>
      <c r="BF49" s="72" t="s">
        <v>329</v>
      </c>
      <c r="BG49" s="71" t="str">
        <f t="shared" si="19"/>
        <v>36_months</v>
      </c>
      <c r="BH49" s="71" t="str">
        <f t="shared" si="20"/>
        <v>12_months</v>
      </c>
      <c r="BI49" s="71"/>
      <c r="BJ49" s="72" t="str">
        <f t="shared" si="21"/>
        <v>36_months</v>
      </c>
      <c r="BK49"/>
      <c r="BL49" s="70" t="s">
        <v>329</v>
      </c>
      <c r="BM49" s="71" t="str">
        <f t="shared" si="22"/>
        <v>active_standby</v>
      </c>
      <c r="BN49" s="71" t="str">
        <f t="shared" si="23"/>
        <v>none</v>
      </c>
      <c r="BO49" s="71"/>
      <c r="BP49" s="72" t="str">
        <f t="shared" si="24"/>
        <v>active_standby</v>
      </c>
      <c r="BQ49" s="72"/>
      <c r="BR49"/>
      <c r="BS49" s="72" t="s">
        <v>331</v>
      </c>
      <c r="BT49" s="71"/>
      <c r="BU49" s="72"/>
      <c r="BV49"/>
      <c r="BW49" s="72" t="s">
        <v>331</v>
      </c>
      <c r="BX49" s="71"/>
      <c r="BY49"/>
      <c r="BZ49" s="72" t="s">
        <v>331</v>
      </c>
      <c r="CA49" s="71"/>
      <c r="CB49"/>
      <c r="CC49" s="72" t="s">
        <v>331</v>
      </c>
      <c r="CD49" s="71"/>
      <c r="CE49"/>
      <c r="CF49" s="72" t="s">
        <v>331</v>
      </c>
      <c r="CG49" s="71"/>
      <c r="CH49"/>
      <c r="CI49" s="72" t="s">
        <v>331</v>
      </c>
      <c r="CJ49" s="71"/>
      <c r="CK49" s="71"/>
      <c r="CL49"/>
      <c r="CM49" s="72" t="s">
        <v>331</v>
      </c>
      <c r="CN49" s="71"/>
      <c r="CO49" s="71"/>
      <c r="CP49" s="71"/>
      <c r="CQ49"/>
      <c r="CR49" s="72" t="s">
        <v>331</v>
      </c>
      <c r="CS49" s="71"/>
      <c r="CT49" s="71"/>
      <c r="CU49"/>
      <c r="CV49" s="72" t="s">
        <v>331</v>
      </c>
      <c r="CW49" s="71"/>
    </row>
    <row r="50" spans="1:1024" s="73" customFormat="1" x14ac:dyDescent="0.25">
      <c r="A50" s="68" t="s">
        <v>102</v>
      </c>
      <c r="B50" s="67" t="s">
        <v>103</v>
      </c>
      <c r="C50" s="68" t="str">
        <f>$C$45</f>
        <v>SL</v>
      </c>
      <c r="D50" s="67" t="s">
        <v>179</v>
      </c>
      <c r="E50" s="68" t="s">
        <v>471</v>
      </c>
      <c r="F50" s="67" t="s">
        <v>472</v>
      </c>
      <c r="G50" s="67" t="s">
        <v>473</v>
      </c>
      <c r="H50" s="67" t="s">
        <v>94</v>
      </c>
      <c r="I50" s="67">
        <v>20</v>
      </c>
      <c r="J50" s="67" t="s">
        <v>322</v>
      </c>
      <c r="K50" s="67" t="str">
        <f t="shared" si="11"/>
        <v>CONFORT</v>
      </c>
      <c r="L50" s="67" t="s">
        <v>457</v>
      </c>
      <c r="M50" s="69" t="s">
        <v>324</v>
      </c>
      <c r="N50" s="67" t="s">
        <v>103</v>
      </c>
      <c r="O50" s="67" t="s">
        <v>438</v>
      </c>
      <c r="P50" s="67" t="s">
        <v>325</v>
      </c>
      <c r="Q50" s="67" t="s">
        <v>326</v>
      </c>
      <c r="R50" s="82" t="s">
        <v>464</v>
      </c>
      <c r="S50" s="82"/>
      <c r="T50"/>
      <c r="U50" s="72" t="str">
        <f t="shared" si="12"/>
        <v>false</v>
      </c>
      <c r="V50" s="72"/>
      <c r="W50"/>
      <c r="X50" s="72" t="str">
        <f t="shared" si="13"/>
        <v>false</v>
      </c>
      <c r="Y50" s="72"/>
      <c r="Z50"/>
      <c r="AA50" s="72" t="s">
        <v>331</v>
      </c>
      <c r="AB50" s="72"/>
      <c r="AC50"/>
      <c r="AD50" s="72" t="s">
        <v>329</v>
      </c>
      <c r="AE50" s="71" t="str">
        <f t="shared" si="14"/>
        <v>4h_bhbd, 4h_24_7</v>
      </c>
      <c r="AF50" s="71" t="str">
        <f>$AG$4</f>
        <v>none</v>
      </c>
      <c r="AG50" s="71"/>
      <c r="AH50" s="72" t="str">
        <f>AH$4</f>
        <v>4h_bhbd</v>
      </c>
      <c r="AI50" s="72" t="str">
        <f t="shared" si="15"/>
        <v>4h_24_7</v>
      </c>
      <c r="AJ50" s="72"/>
      <c r="AK50"/>
      <c r="AL50" s="72" t="s">
        <v>329</v>
      </c>
      <c r="AM50" s="72" t="s">
        <v>330</v>
      </c>
      <c r="AN50"/>
      <c r="AO50" s="72" t="s">
        <v>329</v>
      </c>
      <c r="AP50" s="71" t="str">
        <f t="shared" si="16"/>
        <v>5-60m, 60m+</v>
      </c>
      <c r="AQ50" s="71" t="str">
        <f t="shared" si="17"/>
        <v>0-5m</v>
      </c>
      <c r="AR50" s="72"/>
      <c r="AS50" s="72" t="str">
        <f t="shared" si="18"/>
        <v>5-60m</v>
      </c>
      <c r="AT50" s="72" t="str">
        <f t="shared" si="18"/>
        <v>60m+</v>
      </c>
      <c r="AU50" s="72"/>
      <c r="AV50" s="72"/>
      <c r="AW50" s="72"/>
      <c r="AX50" s="72"/>
      <c r="AY50"/>
      <c r="AZ50" s="70" t="s">
        <v>331</v>
      </c>
      <c r="BA50" s="70"/>
      <c r="BB50"/>
      <c r="BC50" s="72" t="s">
        <v>329</v>
      </c>
      <c r="BD50" s="72" t="s">
        <v>330</v>
      </c>
      <c r="BE50"/>
      <c r="BF50" s="72" t="s">
        <v>329</v>
      </c>
      <c r="BG50" s="71" t="str">
        <f t="shared" si="19"/>
        <v>36_months</v>
      </c>
      <c r="BH50" s="71" t="str">
        <f t="shared" si="20"/>
        <v>12_months</v>
      </c>
      <c r="BI50" s="71"/>
      <c r="BJ50" s="72" t="str">
        <f t="shared" si="21"/>
        <v>36_months</v>
      </c>
      <c r="BK50"/>
      <c r="BL50" s="70" t="s">
        <v>329</v>
      </c>
      <c r="BM50" s="71" t="str">
        <f t="shared" si="22"/>
        <v>active_standby</v>
      </c>
      <c r="BN50" s="71" t="str">
        <f t="shared" si="23"/>
        <v>none</v>
      </c>
      <c r="BO50" s="71"/>
      <c r="BP50" s="72" t="str">
        <f t="shared" si="24"/>
        <v>active_standby</v>
      </c>
      <c r="BQ50" s="72"/>
      <c r="BR50"/>
      <c r="BS50" s="72" t="s">
        <v>331</v>
      </c>
      <c r="BT50" s="71"/>
      <c r="BU50" s="72"/>
      <c r="BV50"/>
      <c r="BW50" s="72" t="s">
        <v>331</v>
      </c>
      <c r="BX50" s="71"/>
      <c r="BY50"/>
      <c r="BZ50" s="72" t="s">
        <v>331</v>
      </c>
      <c r="CA50" s="71"/>
      <c r="CB50"/>
      <c r="CC50" s="72" t="s">
        <v>331</v>
      </c>
      <c r="CD50" s="71"/>
      <c r="CE50"/>
      <c r="CF50" s="72" t="s">
        <v>331</v>
      </c>
      <c r="CG50" s="71"/>
      <c r="CH50"/>
      <c r="CI50" s="72" t="s">
        <v>331</v>
      </c>
      <c r="CJ50" s="71"/>
      <c r="CK50" s="71"/>
      <c r="CL50"/>
      <c r="CM50" s="72" t="s">
        <v>331</v>
      </c>
      <c r="CN50" s="71"/>
      <c r="CO50" s="71"/>
      <c r="CP50" s="71"/>
      <c r="CQ50"/>
      <c r="CR50" s="72" t="s">
        <v>331</v>
      </c>
      <c r="CS50" s="71"/>
      <c r="CT50" s="71"/>
      <c r="CU50"/>
      <c r="CV50" s="72" t="s">
        <v>331</v>
      </c>
      <c r="CW50" s="71"/>
    </row>
    <row r="51" spans="1:1024" s="76" customFormat="1" x14ac:dyDescent="0.25">
      <c r="T51"/>
      <c r="U51" s="78"/>
      <c r="V51" s="78"/>
      <c r="W51"/>
      <c r="X51" s="78"/>
      <c r="Y51" s="78"/>
      <c r="Z51"/>
      <c r="AA51" s="78"/>
      <c r="AB51" s="78"/>
      <c r="AC51"/>
      <c r="AD51" s="78"/>
      <c r="AE51" s="73"/>
      <c r="AF51" s="73"/>
      <c r="AG51" s="73"/>
      <c r="AH51" s="78"/>
      <c r="AI51" s="78"/>
      <c r="AJ51" s="78"/>
      <c r="AK51"/>
      <c r="AL51" s="78"/>
      <c r="AM51" s="78"/>
      <c r="AN51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/>
      <c r="AZ51" s="78"/>
      <c r="BA51" s="78"/>
      <c r="BB51"/>
      <c r="BC51" s="78"/>
      <c r="BD51" s="78" t="s">
        <v>330</v>
      </c>
      <c r="BE51"/>
      <c r="BF51" s="78"/>
      <c r="BG51" s="73"/>
      <c r="BH51" s="73"/>
      <c r="BI51" s="73"/>
      <c r="BJ51" s="78"/>
      <c r="BK51"/>
      <c r="BL51" s="78"/>
      <c r="BM51" s="78"/>
      <c r="BN51" s="78"/>
      <c r="BO51" s="78"/>
      <c r="BP51" s="78"/>
      <c r="BQ51" s="78"/>
      <c r="BR51"/>
      <c r="BS51" s="78"/>
      <c r="BT51" s="78"/>
      <c r="BU51" s="78"/>
      <c r="BV51"/>
      <c r="BW51" s="78"/>
      <c r="BX51" s="78"/>
      <c r="BY51"/>
      <c r="BZ51" s="73"/>
      <c r="CA51" s="73"/>
      <c r="CB51"/>
      <c r="CC51" s="73"/>
      <c r="CD51" s="73"/>
      <c r="CE51"/>
      <c r="CF51" s="73"/>
      <c r="CG51" s="73"/>
      <c r="CH51"/>
      <c r="CI51" s="73"/>
      <c r="CJ51" s="73"/>
      <c r="CK51" s="73"/>
      <c r="CL51"/>
      <c r="CM51" s="73"/>
      <c r="CN51" s="73"/>
      <c r="CO51" s="73"/>
      <c r="CP51" s="73"/>
      <c r="CQ51"/>
      <c r="CR51" s="73"/>
      <c r="CS51" s="73"/>
      <c r="CT51" s="73"/>
      <c r="CU51"/>
      <c r="CV51" s="73"/>
      <c r="CW51" s="73"/>
      <c r="AMH51" s="73"/>
      <c r="AMI51" s="73"/>
      <c r="AMJ51" s="73"/>
    </row>
    <row r="52" spans="1:1024" s="73" customFormat="1" x14ac:dyDescent="0.25">
      <c r="A52" s="65" t="s">
        <v>102</v>
      </c>
      <c r="B52" s="66" t="s">
        <v>103</v>
      </c>
      <c r="C52" s="65" t="s">
        <v>148</v>
      </c>
      <c r="D52" s="67" t="s">
        <v>149</v>
      </c>
      <c r="E52" s="68" t="s">
        <v>474</v>
      </c>
      <c r="F52" s="67" t="s">
        <v>475</v>
      </c>
      <c r="G52" s="67" t="s">
        <v>476</v>
      </c>
      <c r="H52" s="67" t="s">
        <v>94</v>
      </c>
      <c r="I52" s="67">
        <v>1</v>
      </c>
      <c r="J52" s="67" t="s">
        <v>322</v>
      </c>
      <c r="K52" s="67" t="str">
        <f t="shared" ref="K52:K57" si="25">IF(P52="G","PREMIUM",IF(LEFT(M52,6)="Orange","PREMIUM","CONFORT"))</f>
        <v>PREMIUM</v>
      </c>
      <c r="L52" s="67" t="s">
        <v>477</v>
      </c>
      <c r="M52" s="69" t="s">
        <v>324</v>
      </c>
      <c r="N52" s="67" t="s">
        <v>103</v>
      </c>
      <c r="O52" s="67" t="s">
        <v>438</v>
      </c>
      <c r="P52" s="67" t="s">
        <v>443</v>
      </c>
      <c r="Q52" s="67" t="s">
        <v>326</v>
      </c>
      <c r="R52" s="69" t="s">
        <v>327</v>
      </c>
      <c r="S52" s="69"/>
      <c r="T52"/>
      <c r="U52" s="72" t="str">
        <f t="shared" ref="U52:U57" si="26">IF($R52="1 pair","true","false")</f>
        <v>true</v>
      </c>
      <c r="V52" s="72" t="s">
        <v>330</v>
      </c>
      <c r="W52"/>
      <c r="X52" s="72" t="str">
        <f t="shared" ref="X52:X57" si="27">IF($R52="1 pair","true","false")</f>
        <v>true</v>
      </c>
      <c r="Y52" s="72" t="s">
        <v>330</v>
      </c>
      <c r="Z52"/>
      <c r="AA52" s="72" t="s">
        <v>331</v>
      </c>
      <c r="AB52" s="72"/>
      <c r="AC52"/>
      <c r="AD52" s="72" t="s">
        <v>329</v>
      </c>
      <c r="AE52" s="67" t="str">
        <f t="shared" ref="AE52:AE57" si="28">IF(AD52="true",CONCATENATE(IF(AG52="","",CONCATENATE(AG52,", ")),IF(AH52="","",CONCATENATE(AH52, ", ")),IF(AI52="","",AI52)),"_")</f>
        <v>4h_24_7</v>
      </c>
      <c r="AF52" s="67" t="str">
        <f>$AH$4</f>
        <v>4h_bhbd</v>
      </c>
      <c r="AG52" s="67"/>
      <c r="AH52" s="71"/>
      <c r="AI52" s="72" t="str">
        <f t="shared" ref="AI52:AI57" si="29">AI$4</f>
        <v>4h_24_7</v>
      </c>
      <c r="AJ52" s="72"/>
      <c r="AK52"/>
      <c r="AL52" s="72" t="s">
        <v>329</v>
      </c>
      <c r="AM52" s="72" t="s">
        <v>330</v>
      </c>
      <c r="AN52"/>
      <c r="AO52" s="72" t="s">
        <v>329</v>
      </c>
      <c r="AP52" s="71" t="str">
        <f t="shared" ref="AP52:AP57" si="30">IF(AO52="true",CONCATENATE(IF(AR52="","",CONCATENATE(AR$4,", ")),IF(AS52="","",AS$4), ", ",IF(AT52="","",AT$4)),"_")</f>
        <v>5-60m, 60m+</v>
      </c>
      <c r="AQ52" s="71" t="str">
        <f t="shared" ref="AQ52:AQ57" si="31">AR$4</f>
        <v>0-5m</v>
      </c>
      <c r="AR52" s="72"/>
      <c r="AS52" s="72" t="str">
        <f t="shared" ref="AS52:AT57" si="32">AS$4</f>
        <v>5-60m</v>
      </c>
      <c r="AT52" s="72" t="str">
        <f t="shared" si="32"/>
        <v>60m+</v>
      </c>
      <c r="AU52" s="72"/>
      <c r="AV52" s="72"/>
      <c r="AW52" s="72"/>
      <c r="AX52" s="72"/>
      <c r="AY52"/>
      <c r="AZ52" s="70" t="s">
        <v>331</v>
      </c>
      <c r="BA52" s="70"/>
      <c r="BB52"/>
      <c r="BC52" s="72" t="s">
        <v>329</v>
      </c>
      <c r="BD52" s="72" t="s">
        <v>330</v>
      </c>
      <c r="BE52"/>
      <c r="BF52" s="72" t="s">
        <v>329</v>
      </c>
      <c r="BG52" s="71" t="str">
        <f t="shared" ref="BG52:BG57" si="33">IF(BF52="true",CONCATENATE(IF(BJ52="","",$BJ$4)),"_")</f>
        <v>36_months</v>
      </c>
      <c r="BH52" s="71" t="str">
        <f t="shared" ref="BH52:BH57" si="34">BI$4</f>
        <v>12_months</v>
      </c>
      <c r="BI52" s="71"/>
      <c r="BJ52" s="72" t="str">
        <f t="shared" ref="BJ52:BJ57" si="35">BJ$4</f>
        <v>36_months</v>
      </c>
      <c r="BK52"/>
      <c r="BL52" s="70" t="s">
        <v>329</v>
      </c>
      <c r="BM52" s="71" t="str">
        <f t="shared" ref="BM52:BM57" si="36">IF(BL52="true",CONCATENATE(IF(BO52="","",CONCATENATE(BO$4,", ")),IF(BP52="","",BP$4),IF(BQ52="","",CONCATENATE(", ",BQ$4))),"_")</f>
        <v>active_standby</v>
      </c>
      <c r="BN52" s="71" t="str">
        <f t="shared" ref="BN52:BN57" si="37">$BO$4</f>
        <v>none</v>
      </c>
      <c r="BO52" s="71"/>
      <c r="BP52" s="72" t="str">
        <f t="shared" ref="BP52:BP57" si="38">BP$4</f>
        <v>active_standby</v>
      </c>
      <c r="BQ52" s="72"/>
      <c r="BR52"/>
      <c r="BS52" s="72" t="s">
        <v>331</v>
      </c>
      <c r="BT52" s="71"/>
      <c r="BU52" s="72"/>
      <c r="BV52"/>
      <c r="BW52" s="72" t="s">
        <v>331</v>
      </c>
      <c r="BX52" s="71"/>
      <c r="BY52"/>
      <c r="BZ52" s="72" t="s">
        <v>331</v>
      </c>
      <c r="CA52" s="71"/>
      <c r="CB52"/>
      <c r="CC52" s="72" t="s">
        <v>331</v>
      </c>
      <c r="CD52" s="71"/>
      <c r="CE52"/>
      <c r="CF52" s="72" t="s">
        <v>331</v>
      </c>
      <c r="CG52" s="71"/>
      <c r="CH52"/>
      <c r="CI52" s="72" t="s">
        <v>331</v>
      </c>
      <c r="CJ52" s="71"/>
      <c r="CK52" s="71"/>
      <c r="CL52"/>
      <c r="CM52" s="72" t="s">
        <v>331</v>
      </c>
      <c r="CN52" s="71"/>
      <c r="CO52" s="71"/>
      <c r="CP52" s="71"/>
      <c r="CQ52"/>
      <c r="CR52" s="72" t="s">
        <v>331</v>
      </c>
      <c r="CS52" s="71"/>
      <c r="CT52" s="71"/>
      <c r="CU52"/>
      <c r="CV52" s="72" t="s">
        <v>331</v>
      </c>
      <c r="CW52" s="71"/>
    </row>
    <row r="53" spans="1:1024" s="73" customFormat="1" x14ac:dyDescent="0.25">
      <c r="A53" s="68" t="s">
        <v>102</v>
      </c>
      <c r="B53" s="74" t="s">
        <v>103</v>
      </c>
      <c r="C53" s="68" t="str">
        <f>$C$52</f>
        <v>SB</v>
      </c>
      <c r="D53" s="67" t="s">
        <v>149</v>
      </c>
      <c r="E53" s="68" t="s">
        <v>478</v>
      </c>
      <c r="F53" s="67" t="s">
        <v>479</v>
      </c>
      <c r="G53" s="67" t="s">
        <v>480</v>
      </c>
      <c r="H53" s="67" t="s">
        <v>94</v>
      </c>
      <c r="I53" s="67">
        <v>5</v>
      </c>
      <c r="J53" s="67" t="s">
        <v>322</v>
      </c>
      <c r="K53" s="67" t="str">
        <f t="shared" si="25"/>
        <v>PREMIUM</v>
      </c>
      <c r="L53" s="67" t="s">
        <v>477</v>
      </c>
      <c r="M53" s="69" t="s">
        <v>324</v>
      </c>
      <c r="N53" s="67" t="s">
        <v>103</v>
      </c>
      <c r="O53" s="67" t="s">
        <v>438</v>
      </c>
      <c r="P53" s="67" t="s">
        <v>443</v>
      </c>
      <c r="Q53" s="67" t="s">
        <v>326</v>
      </c>
      <c r="R53" s="80" t="s">
        <v>447</v>
      </c>
      <c r="S53" s="80"/>
      <c r="T53"/>
      <c r="U53" s="72" t="str">
        <f t="shared" si="26"/>
        <v>false</v>
      </c>
      <c r="V53" s="72"/>
      <c r="W53"/>
      <c r="X53" s="72" t="str">
        <f t="shared" si="27"/>
        <v>false</v>
      </c>
      <c r="Y53" s="72"/>
      <c r="Z53"/>
      <c r="AA53" s="72" t="s">
        <v>331</v>
      </c>
      <c r="AB53" s="72"/>
      <c r="AC53"/>
      <c r="AD53" s="72" t="s">
        <v>329</v>
      </c>
      <c r="AE53" s="67" t="str">
        <f t="shared" si="28"/>
        <v>4h_24_7</v>
      </c>
      <c r="AF53" s="67" t="str">
        <f>$AH$4</f>
        <v>4h_bhbd</v>
      </c>
      <c r="AG53" s="67"/>
      <c r="AH53" s="71"/>
      <c r="AI53" s="72" t="str">
        <f t="shared" si="29"/>
        <v>4h_24_7</v>
      </c>
      <c r="AJ53" s="72"/>
      <c r="AK53"/>
      <c r="AL53" s="72" t="s">
        <v>329</v>
      </c>
      <c r="AM53" s="72" t="s">
        <v>330</v>
      </c>
      <c r="AN53"/>
      <c r="AO53" s="72" t="s">
        <v>329</v>
      </c>
      <c r="AP53" s="71" t="str">
        <f t="shared" si="30"/>
        <v>5-60m, 60m+</v>
      </c>
      <c r="AQ53" s="71" t="str">
        <f t="shared" si="31"/>
        <v>0-5m</v>
      </c>
      <c r="AR53" s="72"/>
      <c r="AS53" s="72" t="str">
        <f t="shared" si="32"/>
        <v>5-60m</v>
      </c>
      <c r="AT53" s="72" t="str">
        <f t="shared" si="32"/>
        <v>60m+</v>
      </c>
      <c r="AU53" s="72"/>
      <c r="AV53" s="72"/>
      <c r="AW53" s="72"/>
      <c r="AX53" s="72"/>
      <c r="AY53"/>
      <c r="AZ53" s="70" t="s">
        <v>331</v>
      </c>
      <c r="BA53" s="70"/>
      <c r="BB53"/>
      <c r="BC53" s="72" t="s">
        <v>329</v>
      </c>
      <c r="BD53" s="72" t="s">
        <v>330</v>
      </c>
      <c r="BE53"/>
      <c r="BF53" s="72" t="s">
        <v>329</v>
      </c>
      <c r="BG53" s="71" t="str">
        <f t="shared" si="33"/>
        <v>36_months</v>
      </c>
      <c r="BH53" s="71" t="str">
        <f t="shared" si="34"/>
        <v>12_months</v>
      </c>
      <c r="BI53" s="71"/>
      <c r="BJ53" s="72" t="str">
        <f t="shared" si="35"/>
        <v>36_months</v>
      </c>
      <c r="BK53"/>
      <c r="BL53" s="70" t="s">
        <v>329</v>
      </c>
      <c r="BM53" s="71" t="str">
        <f t="shared" si="36"/>
        <v>active_standby</v>
      </c>
      <c r="BN53" s="71" t="str">
        <f t="shared" si="37"/>
        <v>none</v>
      </c>
      <c r="BO53" s="71"/>
      <c r="BP53" s="72" t="str">
        <f t="shared" si="38"/>
        <v>active_standby</v>
      </c>
      <c r="BQ53" s="72"/>
      <c r="BR53"/>
      <c r="BS53" s="72" t="s">
        <v>331</v>
      </c>
      <c r="BT53" s="71"/>
      <c r="BU53" s="72"/>
      <c r="BV53"/>
      <c r="BW53" s="72" t="s">
        <v>331</v>
      </c>
      <c r="BX53" s="71"/>
      <c r="BY53"/>
      <c r="BZ53" s="72" t="s">
        <v>331</v>
      </c>
      <c r="CA53" s="71"/>
      <c r="CB53"/>
      <c r="CC53" s="72" t="s">
        <v>331</v>
      </c>
      <c r="CD53" s="71"/>
      <c r="CE53"/>
      <c r="CF53" s="72" t="s">
        <v>331</v>
      </c>
      <c r="CG53" s="71"/>
      <c r="CH53"/>
      <c r="CI53" s="72" t="s">
        <v>331</v>
      </c>
      <c r="CJ53" s="71"/>
      <c r="CK53" s="71"/>
      <c r="CL53"/>
      <c r="CM53" s="72" t="s">
        <v>331</v>
      </c>
      <c r="CN53" s="71"/>
      <c r="CO53" s="71"/>
      <c r="CP53" s="71"/>
      <c r="CQ53"/>
      <c r="CR53" s="72" t="s">
        <v>331</v>
      </c>
      <c r="CS53" s="71"/>
      <c r="CT53" s="71"/>
      <c r="CU53"/>
      <c r="CV53" s="72" t="s">
        <v>331</v>
      </c>
      <c r="CW53" s="71"/>
    </row>
    <row r="54" spans="1:1024" s="73" customFormat="1" x14ac:dyDescent="0.25">
      <c r="A54" s="68" t="s">
        <v>102</v>
      </c>
      <c r="B54" s="74" t="s">
        <v>103</v>
      </c>
      <c r="C54" s="68" t="str">
        <f>$C$52</f>
        <v>SB</v>
      </c>
      <c r="D54" s="67" t="s">
        <v>149</v>
      </c>
      <c r="E54" s="68" t="s">
        <v>481</v>
      </c>
      <c r="F54" s="67" t="s">
        <v>482</v>
      </c>
      <c r="G54" s="67" t="s">
        <v>483</v>
      </c>
      <c r="H54" s="67" t="s">
        <v>94</v>
      </c>
      <c r="I54" s="67">
        <v>9</v>
      </c>
      <c r="J54" s="67" t="s">
        <v>322</v>
      </c>
      <c r="K54" s="67" t="str">
        <f t="shared" si="25"/>
        <v>PREMIUM</v>
      </c>
      <c r="L54" s="67" t="s">
        <v>477</v>
      </c>
      <c r="M54" s="69" t="s">
        <v>324</v>
      </c>
      <c r="N54" s="67" t="s">
        <v>103</v>
      </c>
      <c r="O54" s="67" t="s">
        <v>438</v>
      </c>
      <c r="P54" s="67" t="s">
        <v>443</v>
      </c>
      <c r="Q54" s="67" t="s">
        <v>326</v>
      </c>
      <c r="R54" s="82" t="s">
        <v>464</v>
      </c>
      <c r="S54" s="82"/>
      <c r="T54"/>
      <c r="U54" s="72" t="str">
        <f t="shared" si="26"/>
        <v>false</v>
      </c>
      <c r="V54" s="72"/>
      <c r="W54"/>
      <c r="X54" s="72" t="str">
        <f t="shared" si="27"/>
        <v>false</v>
      </c>
      <c r="Y54" s="72"/>
      <c r="Z54"/>
      <c r="AA54" s="72" t="s">
        <v>331</v>
      </c>
      <c r="AB54" s="72"/>
      <c r="AC54"/>
      <c r="AD54" s="72" t="s">
        <v>329</v>
      </c>
      <c r="AE54" s="67" t="str">
        <f t="shared" si="28"/>
        <v>4h_24_7</v>
      </c>
      <c r="AF54" s="67" t="str">
        <f>$AH$4</f>
        <v>4h_bhbd</v>
      </c>
      <c r="AG54" s="67"/>
      <c r="AH54" s="71"/>
      <c r="AI54" s="72" t="str">
        <f t="shared" si="29"/>
        <v>4h_24_7</v>
      </c>
      <c r="AJ54" s="72"/>
      <c r="AK54"/>
      <c r="AL54" s="72" t="s">
        <v>329</v>
      </c>
      <c r="AM54" s="72" t="s">
        <v>330</v>
      </c>
      <c r="AN54"/>
      <c r="AO54" s="72" t="s">
        <v>329</v>
      </c>
      <c r="AP54" s="71" t="str">
        <f t="shared" si="30"/>
        <v>5-60m, 60m+</v>
      </c>
      <c r="AQ54" s="71" t="str">
        <f t="shared" si="31"/>
        <v>0-5m</v>
      </c>
      <c r="AR54" s="72"/>
      <c r="AS54" s="72" t="str">
        <f t="shared" si="32"/>
        <v>5-60m</v>
      </c>
      <c r="AT54" s="72" t="str">
        <f t="shared" si="32"/>
        <v>60m+</v>
      </c>
      <c r="AU54" s="72"/>
      <c r="AV54" s="72"/>
      <c r="AW54" s="72"/>
      <c r="AX54" s="72"/>
      <c r="AY54"/>
      <c r="AZ54" s="70" t="s">
        <v>331</v>
      </c>
      <c r="BA54" s="70"/>
      <c r="BB54"/>
      <c r="BC54" s="72" t="s">
        <v>329</v>
      </c>
      <c r="BD54" s="72" t="s">
        <v>330</v>
      </c>
      <c r="BE54"/>
      <c r="BF54" s="72" t="s">
        <v>329</v>
      </c>
      <c r="BG54" s="71" t="str">
        <f t="shared" si="33"/>
        <v>36_months</v>
      </c>
      <c r="BH54" s="71" t="str">
        <f t="shared" si="34"/>
        <v>12_months</v>
      </c>
      <c r="BI54" s="71"/>
      <c r="BJ54" s="72" t="str">
        <f t="shared" si="35"/>
        <v>36_months</v>
      </c>
      <c r="BK54"/>
      <c r="BL54" s="70" t="s">
        <v>329</v>
      </c>
      <c r="BM54" s="71" t="str">
        <f t="shared" si="36"/>
        <v>active_standby</v>
      </c>
      <c r="BN54" s="71" t="str">
        <f t="shared" si="37"/>
        <v>none</v>
      </c>
      <c r="BO54" s="71"/>
      <c r="BP54" s="72" t="str">
        <f t="shared" si="38"/>
        <v>active_standby</v>
      </c>
      <c r="BQ54" s="72"/>
      <c r="BR54"/>
      <c r="BS54" s="72" t="s">
        <v>331</v>
      </c>
      <c r="BT54" s="71"/>
      <c r="BU54" s="72"/>
      <c r="BV54"/>
      <c r="BW54" s="72" t="s">
        <v>331</v>
      </c>
      <c r="BX54" s="71"/>
      <c r="BY54"/>
      <c r="BZ54" s="72" t="s">
        <v>331</v>
      </c>
      <c r="CA54" s="71"/>
      <c r="CB54"/>
      <c r="CC54" s="72" t="s">
        <v>331</v>
      </c>
      <c r="CD54" s="71"/>
      <c r="CE54"/>
      <c r="CF54" s="72" t="s">
        <v>331</v>
      </c>
      <c r="CG54" s="71"/>
      <c r="CH54"/>
      <c r="CI54" s="72" t="s">
        <v>331</v>
      </c>
      <c r="CJ54" s="71"/>
      <c r="CK54" s="71"/>
      <c r="CL54"/>
      <c r="CM54" s="72" t="s">
        <v>331</v>
      </c>
      <c r="CN54" s="71"/>
      <c r="CO54" s="71"/>
      <c r="CP54" s="71"/>
      <c r="CQ54"/>
      <c r="CR54" s="72" t="s">
        <v>331</v>
      </c>
      <c r="CS54" s="71"/>
      <c r="CT54" s="71"/>
      <c r="CU54"/>
      <c r="CV54" s="72" t="s">
        <v>331</v>
      </c>
      <c r="CW54" s="71"/>
    </row>
    <row r="55" spans="1:1024" s="73" customFormat="1" x14ac:dyDescent="0.25">
      <c r="A55" s="68" t="s">
        <v>102</v>
      </c>
      <c r="B55" s="67" t="s">
        <v>103</v>
      </c>
      <c r="C55" s="68" t="str">
        <f>$C$52</f>
        <v>SB</v>
      </c>
      <c r="D55" s="67" t="s">
        <v>149</v>
      </c>
      <c r="E55" s="68" t="s">
        <v>484</v>
      </c>
      <c r="F55" s="67" t="s">
        <v>485</v>
      </c>
      <c r="G55" s="67" t="s">
        <v>486</v>
      </c>
      <c r="H55" s="67" t="s">
        <v>94</v>
      </c>
      <c r="I55" s="67">
        <v>13</v>
      </c>
      <c r="J55" s="67" t="s">
        <v>322</v>
      </c>
      <c r="K55" s="67" t="str">
        <f t="shared" si="25"/>
        <v>CONFORT</v>
      </c>
      <c r="L55" s="67" t="s">
        <v>477</v>
      </c>
      <c r="M55" s="69" t="s">
        <v>324</v>
      </c>
      <c r="N55" s="67" t="s">
        <v>103</v>
      </c>
      <c r="O55" s="67" t="s">
        <v>438</v>
      </c>
      <c r="P55" s="67" t="s">
        <v>325</v>
      </c>
      <c r="Q55" s="67" t="s">
        <v>326</v>
      </c>
      <c r="R55" s="69" t="s">
        <v>327</v>
      </c>
      <c r="S55" s="69"/>
      <c r="T55"/>
      <c r="U55" s="67" t="str">
        <f t="shared" si="26"/>
        <v>true</v>
      </c>
      <c r="V55" s="72" t="s">
        <v>330</v>
      </c>
      <c r="W55"/>
      <c r="X55" s="67" t="str">
        <f t="shared" si="27"/>
        <v>true</v>
      </c>
      <c r="Y55" s="72" t="s">
        <v>330</v>
      </c>
      <c r="Z55"/>
      <c r="AA55" s="67" t="s">
        <v>331</v>
      </c>
      <c r="AB55" s="67"/>
      <c r="AC55"/>
      <c r="AD55" s="67" t="s">
        <v>329</v>
      </c>
      <c r="AE55" s="71" t="str">
        <f t="shared" si="28"/>
        <v>4h_bhbd, 4h_24_7</v>
      </c>
      <c r="AF55" s="71" t="str">
        <f>$AG$4</f>
        <v>none</v>
      </c>
      <c r="AG55" s="71"/>
      <c r="AH55" s="72" t="str">
        <f>AH$4</f>
        <v>4h_bhbd</v>
      </c>
      <c r="AI55" s="72" t="str">
        <f t="shared" si="29"/>
        <v>4h_24_7</v>
      </c>
      <c r="AJ55" s="72"/>
      <c r="AK55"/>
      <c r="AL55" s="67" t="s">
        <v>329</v>
      </c>
      <c r="AM55" s="67" t="s">
        <v>330</v>
      </c>
      <c r="AN55"/>
      <c r="AO55" s="67" t="s">
        <v>329</v>
      </c>
      <c r="AP55" s="71" t="str">
        <f t="shared" si="30"/>
        <v>5-60m, 60m+</v>
      </c>
      <c r="AQ55" s="71" t="str">
        <f t="shared" si="31"/>
        <v>0-5m</v>
      </c>
      <c r="AR55" s="72"/>
      <c r="AS55" s="72" t="str">
        <f t="shared" si="32"/>
        <v>5-60m</v>
      </c>
      <c r="AT55" s="72" t="str">
        <f t="shared" si="32"/>
        <v>60m+</v>
      </c>
      <c r="AU55" s="72"/>
      <c r="AV55" s="72"/>
      <c r="AW55" s="72"/>
      <c r="AX55" s="72"/>
      <c r="AY55"/>
      <c r="AZ55" s="70" t="s">
        <v>331</v>
      </c>
      <c r="BA55" s="70"/>
      <c r="BB55"/>
      <c r="BC55" s="67" t="s">
        <v>329</v>
      </c>
      <c r="BD55" s="72" t="s">
        <v>330</v>
      </c>
      <c r="BE55"/>
      <c r="BF55" s="67" t="s">
        <v>329</v>
      </c>
      <c r="BG55" s="71" t="str">
        <f t="shared" si="33"/>
        <v>36_months</v>
      </c>
      <c r="BH55" s="71" t="str">
        <f t="shared" si="34"/>
        <v>12_months</v>
      </c>
      <c r="BI55" s="71"/>
      <c r="BJ55" s="72" t="str">
        <f t="shared" si="35"/>
        <v>36_months</v>
      </c>
      <c r="BK55"/>
      <c r="BL55" s="70" t="s">
        <v>329</v>
      </c>
      <c r="BM55" s="71" t="str">
        <f t="shared" si="36"/>
        <v>active_standby</v>
      </c>
      <c r="BN55" s="71" t="str">
        <f t="shared" si="37"/>
        <v>none</v>
      </c>
      <c r="BO55" s="71"/>
      <c r="BP55" s="72" t="str">
        <f t="shared" si="38"/>
        <v>active_standby</v>
      </c>
      <c r="BQ55" s="72"/>
      <c r="BR55"/>
      <c r="BS55" s="72" t="s">
        <v>331</v>
      </c>
      <c r="BT55" s="71"/>
      <c r="BU55" s="72"/>
      <c r="BV55"/>
      <c r="BW55" s="72" t="s">
        <v>331</v>
      </c>
      <c r="BX55" s="71"/>
      <c r="BY55"/>
      <c r="BZ55" s="72" t="s">
        <v>331</v>
      </c>
      <c r="CA55" s="71"/>
      <c r="CB55"/>
      <c r="CC55" s="72" t="s">
        <v>331</v>
      </c>
      <c r="CD55" s="71"/>
      <c r="CE55"/>
      <c r="CF55" s="72" t="s">
        <v>331</v>
      </c>
      <c r="CG55" s="71"/>
      <c r="CH55"/>
      <c r="CI55" s="72" t="s">
        <v>331</v>
      </c>
      <c r="CJ55" s="71"/>
      <c r="CK55" s="71"/>
      <c r="CL55"/>
      <c r="CM55" s="72" t="s">
        <v>331</v>
      </c>
      <c r="CN55" s="71"/>
      <c r="CO55" s="71"/>
      <c r="CP55" s="71"/>
      <c r="CQ55"/>
      <c r="CR55" s="72" t="s">
        <v>331</v>
      </c>
      <c r="CS55" s="71"/>
      <c r="CT55" s="71"/>
      <c r="CU55"/>
      <c r="CV55" s="72" t="s">
        <v>331</v>
      </c>
      <c r="CW55" s="71"/>
    </row>
    <row r="56" spans="1:1024" s="73" customFormat="1" x14ac:dyDescent="0.25">
      <c r="A56" s="68" t="s">
        <v>102</v>
      </c>
      <c r="B56" s="67" t="s">
        <v>103</v>
      </c>
      <c r="C56" s="68" t="str">
        <f>$C$52</f>
        <v>SB</v>
      </c>
      <c r="D56" s="67" t="s">
        <v>149</v>
      </c>
      <c r="E56" s="68" t="s">
        <v>487</v>
      </c>
      <c r="F56" s="67" t="s">
        <v>488</v>
      </c>
      <c r="G56" s="67" t="s">
        <v>489</v>
      </c>
      <c r="H56" s="67" t="s">
        <v>94</v>
      </c>
      <c r="I56" s="67">
        <v>17</v>
      </c>
      <c r="J56" s="67" t="s">
        <v>322</v>
      </c>
      <c r="K56" s="67" t="str">
        <f t="shared" si="25"/>
        <v>CONFORT</v>
      </c>
      <c r="L56" s="67" t="s">
        <v>477</v>
      </c>
      <c r="M56" s="69" t="s">
        <v>324</v>
      </c>
      <c r="N56" s="67" t="s">
        <v>103</v>
      </c>
      <c r="O56" s="67" t="s">
        <v>438</v>
      </c>
      <c r="P56" s="67" t="s">
        <v>325</v>
      </c>
      <c r="Q56" s="67" t="s">
        <v>326</v>
      </c>
      <c r="R56" s="80" t="s">
        <v>447</v>
      </c>
      <c r="S56" s="80"/>
      <c r="T56"/>
      <c r="U56" s="72" t="str">
        <f t="shared" si="26"/>
        <v>false</v>
      </c>
      <c r="V56" s="72"/>
      <c r="W56"/>
      <c r="X56" s="72" t="str">
        <f t="shared" si="27"/>
        <v>false</v>
      </c>
      <c r="Y56" s="72"/>
      <c r="Z56"/>
      <c r="AA56" s="72" t="s">
        <v>331</v>
      </c>
      <c r="AB56" s="72"/>
      <c r="AC56"/>
      <c r="AD56" s="72" t="s">
        <v>329</v>
      </c>
      <c r="AE56" s="71" t="str">
        <f t="shared" si="28"/>
        <v>4h_bhbd, 4h_24_7</v>
      </c>
      <c r="AF56" s="71" t="str">
        <f>$AG$4</f>
        <v>none</v>
      </c>
      <c r="AG56" s="71"/>
      <c r="AH56" s="72" t="str">
        <f>AH$4</f>
        <v>4h_bhbd</v>
      </c>
      <c r="AI56" s="72" t="str">
        <f t="shared" si="29"/>
        <v>4h_24_7</v>
      </c>
      <c r="AJ56" s="72"/>
      <c r="AK56"/>
      <c r="AL56" s="72" t="s">
        <v>329</v>
      </c>
      <c r="AM56" s="72" t="s">
        <v>330</v>
      </c>
      <c r="AN56"/>
      <c r="AO56" s="72" t="s">
        <v>329</v>
      </c>
      <c r="AP56" s="71" t="str">
        <f t="shared" si="30"/>
        <v>5-60m, 60m+</v>
      </c>
      <c r="AQ56" s="71" t="str">
        <f t="shared" si="31"/>
        <v>0-5m</v>
      </c>
      <c r="AR56" s="72"/>
      <c r="AS56" s="72" t="str">
        <f t="shared" si="32"/>
        <v>5-60m</v>
      </c>
      <c r="AT56" s="72" t="str">
        <f t="shared" si="32"/>
        <v>60m+</v>
      </c>
      <c r="AU56" s="72"/>
      <c r="AV56" s="72"/>
      <c r="AW56" s="72"/>
      <c r="AX56" s="72"/>
      <c r="AY56"/>
      <c r="AZ56" s="70" t="s">
        <v>331</v>
      </c>
      <c r="BA56" s="70"/>
      <c r="BB56"/>
      <c r="BC56" s="72" t="s">
        <v>329</v>
      </c>
      <c r="BD56" s="72" t="s">
        <v>330</v>
      </c>
      <c r="BE56"/>
      <c r="BF56" s="72" t="s">
        <v>329</v>
      </c>
      <c r="BG56" s="71" t="str">
        <f t="shared" si="33"/>
        <v>36_months</v>
      </c>
      <c r="BH56" s="71" t="str">
        <f t="shared" si="34"/>
        <v>12_months</v>
      </c>
      <c r="BI56" s="71"/>
      <c r="BJ56" s="72" t="str">
        <f t="shared" si="35"/>
        <v>36_months</v>
      </c>
      <c r="BK56"/>
      <c r="BL56" s="70" t="s">
        <v>329</v>
      </c>
      <c r="BM56" s="71" t="str">
        <f t="shared" si="36"/>
        <v>active_standby</v>
      </c>
      <c r="BN56" s="71" t="str">
        <f t="shared" si="37"/>
        <v>none</v>
      </c>
      <c r="BO56" s="71"/>
      <c r="BP56" s="72" t="str">
        <f t="shared" si="38"/>
        <v>active_standby</v>
      </c>
      <c r="BQ56" s="72"/>
      <c r="BR56"/>
      <c r="BS56" s="72" t="s">
        <v>331</v>
      </c>
      <c r="BT56" s="71"/>
      <c r="BU56" s="72"/>
      <c r="BV56"/>
      <c r="BW56" s="72" t="s">
        <v>331</v>
      </c>
      <c r="BX56" s="71"/>
      <c r="BY56"/>
      <c r="BZ56" s="72" t="s">
        <v>331</v>
      </c>
      <c r="CA56" s="71"/>
      <c r="CB56"/>
      <c r="CC56" s="72" t="s">
        <v>331</v>
      </c>
      <c r="CD56" s="71"/>
      <c r="CE56"/>
      <c r="CF56" s="72" t="s">
        <v>331</v>
      </c>
      <c r="CG56" s="71"/>
      <c r="CH56"/>
      <c r="CI56" s="72" t="s">
        <v>331</v>
      </c>
      <c r="CJ56" s="71"/>
      <c r="CK56" s="71"/>
      <c r="CL56"/>
      <c r="CM56" s="72" t="s">
        <v>331</v>
      </c>
      <c r="CN56" s="71"/>
      <c r="CO56" s="71"/>
      <c r="CP56" s="71"/>
      <c r="CQ56"/>
      <c r="CR56" s="72" t="s">
        <v>331</v>
      </c>
      <c r="CS56" s="71"/>
      <c r="CT56" s="71"/>
      <c r="CU56"/>
      <c r="CV56" s="72" t="s">
        <v>331</v>
      </c>
      <c r="CW56" s="71"/>
    </row>
    <row r="57" spans="1:1024" s="73" customFormat="1" x14ac:dyDescent="0.25">
      <c r="A57" s="68" t="s">
        <v>102</v>
      </c>
      <c r="B57" s="67" t="s">
        <v>103</v>
      </c>
      <c r="C57" s="68" t="str">
        <f>$C$52</f>
        <v>SB</v>
      </c>
      <c r="D57" s="67" t="s">
        <v>149</v>
      </c>
      <c r="E57" s="68" t="s">
        <v>490</v>
      </c>
      <c r="F57" s="67" t="s">
        <v>491</v>
      </c>
      <c r="G57" s="67" t="s">
        <v>492</v>
      </c>
      <c r="H57" s="67" t="s">
        <v>94</v>
      </c>
      <c r="I57" s="67">
        <v>20</v>
      </c>
      <c r="J57" s="67" t="s">
        <v>322</v>
      </c>
      <c r="K57" s="67" t="str">
        <f t="shared" si="25"/>
        <v>CONFORT</v>
      </c>
      <c r="L57" s="67" t="s">
        <v>477</v>
      </c>
      <c r="M57" s="69" t="s">
        <v>324</v>
      </c>
      <c r="N57" s="67" t="s">
        <v>103</v>
      </c>
      <c r="O57" s="67" t="s">
        <v>438</v>
      </c>
      <c r="P57" s="67" t="s">
        <v>325</v>
      </c>
      <c r="Q57" s="67" t="s">
        <v>326</v>
      </c>
      <c r="R57" s="82" t="s">
        <v>464</v>
      </c>
      <c r="S57" s="82"/>
      <c r="T57"/>
      <c r="U57" s="72" t="str">
        <f t="shared" si="26"/>
        <v>false</v>
      </c>
      <c r="V57" s="72"/>
      <c r="W57"/>
      <c r="X57" s="72" t="str">
        <f t="shared" si="27"/>
        <v>false</v>
      </c>
      <c r="Y57" s="72"/>
      <c r="Z57"/>
      <c r="AA57" s="72" t="s">
        <v>331</v>
      </c>
      <c r="AB57" s="72"/>
      <c r="AC57"/>
      <c r="AD57" s="72" t="s">
        <v>329</v>
      </c>
      <c r="AE57" s="71" t="str">
        <f t="shared" si="28"/>
        <v>4h_bhbd, 4h_24_7</v>
      </c>
      <c r="AF57" s="71" t="str">
        <f>$AG$4</f>
        <v>none</v>
      </c>
      <c r="AG57" s="71"/>
      <c r="AH57" s="72" t="str">
        <f>AH$4</f>
        <v>4h_bhbd</v>
      </c>
      <c r="AI57" s="72" t="str">
        <f t="shared" si="29"/>
        <v>4h_24_7</v>
      </c>
      <c r="AJ57" s="72"/>
      <c r="AK57"/>
      <c r="AL57" s="72" t="s">
        <v>329</v>
      </c>
      <c r="AM57" s="72" t="s">
        <v>330</v>
      </c>
      <c r="AN57"/>
      <c r="AO57" s="72" t="s">
        <v>329</v>
      </c>
      <c r="AP57" s="71" t="str">
        <f t="shared" si="30"/>
        <v>5-60m, 60m+</v>
      </c>
      <c r="AQ57" s="71" t="str">
        <f t="shared" si="31"/>
        <v>0-5m</v>
      </c>
      <c r="AR57" s="72"/>
      <c r="AS57" s="72" t="str">
        <f t="shared" si="32"/>
        <v>5-60m</v>
      </c>
      <c r="AT57" s="72" t="str">
        <f t="shared" si="32"/>
        <v>60m+</v>
      </c>
      <c r="AU57" s="72"/>
      <c r="AV57" s="72"/>
      <c r="AW57" s="72"/>
      <c r="AX57" s="72"/>
      <c r="AY57"/>
      <c r="AZ57" s="70" t="s">
        <v>331</v>
      </c>
      <c r="BA57" s="70"/>
      <c r="BB57"/>
      <c r="BC57" s="72" t="s">
        <v>329</v>
      </c>
      <c r="BD57" s="72" t="s">
        <v>330</v>
      </c>
      <c r="BE57"/>
      <c r="BF57" s="72" t="s">
        <v>329</v>
      </c>
      <c r="BG57" s="71" t="str">
        <f t="shared" si="33"/>
        <v>36_months</v>
      </c>
      <c r="BH57" s="71" t="str">
        <f t="shared" si="34"/>
        <v>12_months</v>
      </c>
      <c r="BI57" s="71"/>
      <c r="BJ57" s="72" t="str">
        <f t="shared" si="35"/>
        <v>36_months</v>
      </c>
      <c r="BK57"/>
      <c r="BL57" s="70" t="s">
        <v>329</v>
      </c>
      <c r="BM57" s="71" t="str">
        <f t="shared" si="36"/>
        <v>active_standby</v>
      </c>
      <c r="BN57" s="71" t="str">
        <f t="shared" si="37"/>
        <v>none</v>
      </c>
      <c r="BO57" s="71"/>
      <c r="BP57" s="72" t="str">
        <f t="shared" si="38"/>
        <v>active_standby</v>
      </c>
      <c r="BQ57" s="72"/>
      <c r="BR57"/>
      <c r="BS57" s="72" t="s">
        <v>331</v>
      </c>
      <c r="BT57" s="71"/>
      <c r="BU57" s="72"/>
      <c r="BV57"/>
      <c r="BW57" s="72" t="s">
        <v>331</v>
      </c>
      <c r="BX57" s="71"/>
      <c r="BY57"/>
      <c r="BZ57" s="72" t="s">
        <v>331</v>
      </c>
      <c r="CA57" s="71"/>
      <c r="CB57"/>
      <c r="CC57" s="72" t="s">
        <v>331</v>
      </c>
      <c r="CD57" s="71"/>
      <c r="CE57"/>
      <c r="CF57" s="72" t="s">
        <v>331</v>
      </c>
      <c r="CG57" s="71"/>
      <c r="CH57"/>
      <c r="CI57" s="72" t="s">
        <v>331</v>
      </c>
      <c r="CJ57" s="71"/>
      <c r="CK57" s="71"/>
      <c r="CL57"/>
      <c r="CM57" s="72" t="s">
        <v>331</v>
      </c>
      <c r="CN57" s="71"/>
      <c r="CO57" s="71"/>
      <c r="CP57" s="71"/>
      <c r="CQ57"/>
      <c r="CR57" s="72" t="s">
        <v>331</v>
      </c>
      <c r="CS57" s="71"/>
      <c r="CT57" s="71"/>
      <c r="CU57"/>
      <c r="CV57" s="72" t="s">
        <v>331</v>
      </c>
      <c r="CW57" s="71"/>
    </row>
    <row r="58" spans="1:1024" s="76" customFormat="1" x14ac:dyDescent="0.25">
      <c r="T58"/>
      <c r="U58" s="78"/>
      <c r="V58" s="78"/>
      <c r="W58"/>
      <c r="X58" s="78"/>
      <c r="Y58" s="78"/>
      <c r="Z58"/>
      <c r="AA58" s="78"/>
      <c r="AB58" s="78"/>
      <c r="AC58"/>
      <c r="AD58" s="78"/>
      <c r="AE58" s="73"/>
      <c r="AF58" s="73"/>
      <c r="AG58" s="73"/>
      <c r="AH58" s="78"/>
      <c r="AI58" s="78"/>
      <c r="AJ58" s="78"/>
      <c r="AK58"/>
      <c r="AL58" s="78"/>
      <c r="AM58" s="78"/>
      <c r="AN5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/>
      <c r="AZ58" s="78"/>
      <c r="BA58" s="78"/>
      <c r="BB58"/>
      <c r="BC58" s="78"/>
      <c r="BD58" s="78" t="s">
        <v>330</v>
      </c>
      <c r="BE58"/>
      <c r="BF58" s="78"/>
      <c r="BG58" s="73"/>
      <c r="BH58" s="73"/>
      <c r="BI58" s="73"/>
      <c r="BJ58" s="78"/>
      <c r="BK58"/>
      <c r="BL58" s="78"/>
      <c r="BM58" s="78"/>
      <c r="BN58" s="78"/>
      <c r="BO58" s="78"/>
      <c r="BP58" s="78"/>
      <c r="BQ58" s="78"/>
      <c r="BR58"/>
      <c r="BS58" s="78"/>
      <c r="BT58" s="78"/>
      <c r="BU58" s="78"/>
      <c r="BV58"/>
      <c r="BW58" s="78"/>
      <c r="BX58" s="78"/>
      <c r="BY58"/>
      <c r="BZ58" s="73"/>
      <c r="CA58" s="73"/>
      <c r="CB58"/>
      <c r="CC58" s="73"/>
      <c r="CD58" s="73"/>
      <c r="CE58"/>
      <c r="CF58" s="73"/>
      <c r="CG58" s="73"/>
      <c r="CH58"/>
      <c r="CI58" s="73"/>
      <c r="CJ58" s="73"/>
      <c r="CK58" s="73"/>
      <c r="CL58"/>
      <c r="CM58" s="73"/>
      <c r="CN58" s="73"/>
      <c r="CO58" s="73"/>
      <c r="CP58" s="73"/>
      <c r="CQ58"/>
      <c r="CR58" s="73"/>
      <c r="CS58" s="73"/>
      <c r="CT58" s="73"/>
      <c r="CU58"/>
      <c r="CV58" s="73"/>
      <c r="CW58" s="73"/>
      <c r="AMH58" s="73"/>
      <c r="AMI58" s="73"/>
      <c r="AMJ58" s="73"/>
    </row>
    <row r="59" spans="1:1024" s="73" customFormat="1" x14ac:dyDescent="0.25">
      <c r="A59" s="65" t="s">
        <v>102</v>
      </c>
      <c r="B59" s="66" t="s">
        <v>103</v>
      </c>
      <c r="C59" s="65" t="s">
        <v>151</v>
      </c>
      <c r="D59" s="67" t="s">
        <v>152</v>
      </c>
      <c r="E59" s="68" t="s">
        <v>493</v>
      </c>
      <c r="F59" s="67" t="s">
        <v>494</v>
      </c>
      <c r="G59" s="67" t="s">
        <v>495</v>
      </c>
      <c r="H59" s="67" t="s">
        <v>94</v>
      </c>
      <c r="I59" s="67">
        <v>1</v>
      </c>
      <c r="J59" s="67" t="s">
        <v>322</v>
      </c>
      <c r="K59" s="67" t="str">
        <f t="shared" ref="K59:K64" si="39">IF(P59="G","PREMIUM",IF(LEFT(M59,6)="Orange","PREMIUM","CONFORT"))</f>
        <v>PREMIUM</v>
      </c>
      <c r="L59" s="67" t="s">
        <v>496</v>
      </c>
      <c r="M59" s="69" t="s">
        <v>324</v>
      </c>
      <c r="N59" s="67" t="s">
        <v>103</v>
      </c>
      <c r="O59" s="67" t="s">
        <v>438</v>
      </c>
      <c r="P59" s="67" t="s">
        <v>443</v>
      </c>
      <c r="Q59" s="67" t="s">
        <v>326</v>
      </c>
      <c r="R59" s="69" t="s">
        <v>327</v>
      </c>
      <c r="S59" s="69"/>
      <c r="T59"/>
      <c r="U59" s="72" t="str">
        <f t="shared" ref="U59:U64" si="40">IF($R59="1 pair","true","false")</f>
        <v>true</v>
      </c>
      <c r="V59" s="72" t="s">
        <v>330</v>
      </c>
      <c r="W59"/>
      <c r="X59" s="72" t="str">
        <f t="shared" ref="X59:X64" si="41">IF($R59="1 pair","true","false")</f>
        <v>true</v>
      </c>
      <c r="Y59" s="72" t="s">
        <v>330</v>
      </c>
      <c r="Z59"/>
      <c r="AA59" s="72" t="s">
        <v>331</v>
      </c>
      <c r="AB59" s="72"/>
      <c r="AC59"/>
      <c r="AD59" s="72" t="s">
        <v>329</v>
      </c>
      <c r="AE59" s="67" t="str">
        <f t="shared" ref="AE59:AE64" si="42">IF(AD59="true",CONCATENATE(IF(AG59="","",CONCATENATE(AG59,", ")),IF(AH59="","",CONCATENATE(AH59, ", ")),IF(AI59="","",AI59)),"_")</f>
        <v>4h_24_7</v>
      </c>
      <c r="AF59" s="67" t="str">
        <f>$AH$4</f>
        <v>4h_bhbd</v>
      </c>
      <c r="AG59" s="67"/>
      <c r="AH59" s="71"/>
      <c r="AI59" s="72" t="str">
        <f t="shared" ref="AI59:AI64" si="43">AI$4</f>
        <v>4h_24_7</v>
      </c>
      <c r="AJ59" s="72"/>
      <c r="AK59"/>
      <c r="AL59" s="72" t="s">
        <v>329</v>
      </c>
      <c r="AM59" s="72" t="s">
        <v>330</v>
      </c>
      <c r="AN59"/>
      <c r="AO59" s="72" t="s">
        <v>329</v>
      </c>
      <c r="AP59" s="71" t="str">
        <f t="shared" ref="AP59:AP64" si="44">IF(AO59="true",CONCATENATE(IF(AR59="","",CONCATENATE(AR$4,", ")),IF(AS59="","",AS$4), ", ",IF(AT59="","",AT$4)),"_")</f>
        <v>5-60m, 60m+</v>
      </c>
      <c r="AQ59" s="71" t="str">
        <f t="shared" ref="AQ59:AQ64" si="45">AR$4</f>
        <v>0-5m</v>
      </c>
      <c r="AR59" s="72"/>
      <c r="AS59" s="72" t="str">
        <f t="shared" ref="AS59:AT64" si="46">AS$4</f>
        <v>5-60m</v>
      </c>
      <c r="AT59" s="72" t="str">
        <f t="shared" si="46"/>
        <v>60m+</v>
      </c>
      <c r="AU59" s="72"/>
      <c r="AV59" s="72"/>
      <c r="AW59" s="72"/>
      <c r="AX59" s="72"/>
      <c r="AY59"/>
      <c r="AZ59" s="70" t="s">
        <v>331</v>
      </c>
      <c r="BA59" s="70"/>
      <c r="BB59"/>
      <c r="BC59" s="72" t="s">
        <v>329</v>
      </c>
      <c r="BD59" s="72" t="s">
        <v>330</v>
      </c>
      <c r="BE59"/>
      <c r="BF59" s="72" t="s">
        <v>329</v>
      </c>
      <c r="BG59" s="71" t="str">
        <f t="shared" ref="BG59:BG64" si="47">IF(BF59="true",CONCATENATE(IF(BJ59="","",$BJ$4)),"_")</f>
        <v>36_months</v>
      </c>
      <c r="BH59" s="71" t="str">
        <f t="shared" ref="BH59:BH64" si="48">BI$4</f>
        <v>12_months</v>
      </c>
      <c r="BI59" s="71"/>
      <c r="BJ59" s="72" t="str">
        <f t="shared" ref="BJ59:BJ64" si="49">BJ$4</f>
        <v>36_months</v>
      </c>
      <c r="BK59"/>
      <c r="BL59" s="70" t="s">
        <v>329</v>
      </c>
      <c r="BM59" s="71" t="str">
        <f t="shared" ref="BM59:BM64" si="50">IF(BL59="true",CONCATENATE(IF(BO59="","",CONCATENATE(BO$4,", ")),IF(BP59="","",BP$4),IF(BQ59="","",CONCATENATE(", ",BQ$4))),"_")</f>
        <v>active_standby</v>
      </c>
      <c r="BN59" s="71" t="str">
        <f t="shared" ref="BN59:BN64" si="51">$BO$4</f>
        <v>none</v>
      </c>
      <c r="BO59" s="71"/>
      <c r="BP59" s="72" t="str">
        <f t="shared" ref="BP59:BP64" si="52">BP$4</f>
        <v>active_standby</v>
      </c>
      <c r="BQ59" s="72"/>
      <c r="BR59"/>
      <c r="BS59" s="72" t="s">
        <v>331</v>
      </c>
      <c r="BT59" s="71"/>
      <c r="BU59" s="72"/>
      <c r="BV59"/>
      <c r="BW59" s="72" t="s">
        <v>331</v>
      </c>
      <c r="BX59" s="71"/>
      <c r="BY59"/>
      <c r="BZ59" s="72" t="s">
        <v>331</v>
      </c>
      <c r="CA59" s="71"/>
      <c r="CB59"/>
      <c r="CC59" s="72" t="s">
        <v>331</v>
      </c>
      <c r="CD59" s="71"/>
      <c r="CE59"/>
      <c r="CF59" s="72" t="s">
        <v>331</v>
      </c>
      <c r="CG59" s="71"/>
      <c r="CH59"/>
      <c r="CI59" s="72" t="s">
        <v>331</v>
      </c>
      <c r="CJ59" s="71"/>
      <c r="CK59" s="71"/>
      <c r="CL59"/>
      <c r="CM59" s="72" t="s">
        <v>331</v>
      </c>
      <c r="CN59" s="71"/>
      <c r="CO59" s="71"/>
      <c r="CP59" s="71"/>
      <c r="CQ59"/>
      <c r="CR59" s="72" t="s">
        <v>331</v>
      </c>
      <c r="CS59" s="71"/>
      <c r="CT59" s="71"/>
      <c r="CU59"/>
      <c r="CV59" s="72" t="s">
        <v>331</v>
      </c>
      <c r="CW59" s="71"/>
    </row>
    <row r="60" spans="1:1024" s="73" customFormat="1" x14ac:dyDescent="0.25">
      <c r="A60" s="68" t="s">
        <v>102</v>
      </c>
      <c r="B60" s="74" t="s">
        <v>103</v>
      </c>
      <c r="C60" s="68" t="str">
        <f>$C$59</f>
        <v>SC</v>
      </c>
      <c r="D60" s="67" t="s">
        <v>152</v>
      </c>
      <c r="E60" s="68" t="s">
        <v>497</v>
      </c>
      <c r="F60" s="67" t="s">
        <v>498</v>
      </c>
      <c r="G60" s="67" t="s">
        <v>499</v>
      </c>
      <c r="H60" s="67" t="s">
        <v>94</v>
      </c>
      <c r="I60" s="67">
        <v>3</v>
      </c>
      <c r="J60" s="67" t="s">
        <v>322</v>
      </c>
      <c r="K60" s="67" t="str">
        <f t="shared" si="39"/>
        <v>PREMIUM</v>
      </c>
      <c r="L60" s="67" t="s">
        <v>496</v>
      </c>
      <c r="M60" s="69" t="s">
        <v>324</v>
      </c>
      <c r="N60" s="67" t="s">
        <v>103</v>
      </c>
      <c r="O60" s="67" t="s">
        <v>438</v>
      </c>
      <c r="P60" s="67" t="s">
        <v>443</v>
      </c>
      <c r="Q60" s="67" t="s">
        <v>326</v>
      </c>
      <c r="R60" s="80" t="s">
        <v>447</v>
      </c>
      <c r="S60" s="80"/>
      <c r="T60"/>
      <c r="U60" s="72" t="str">
        <f t="shared" si="40"/>
        <v>false</v>
      </c>
      <c r="V60" s="72"/>
      <c r="W60"/>
      <c r="X60" s="72" t="str">
        <f t="shared" si="41"/>
        <v>false</v>
      </c>
      <c r="Y60" s="72"/>
      <c r="Z60"/>
      <c r="AA60" s="72" t="s">
        <v>331</v>
      </c>
      <c r="AB60" s="72"/>
      <c r="AC60"/>
      <c r="AD60" s="72" t="s">
        <v>329</v>
      </c>
      <c r="AE60" s="67" t="str">
        <f t="shared" si="42"/>
        <v>4h_24_7</v>
      </c>
      <c r="AF60" s="67" t="str">
        <f>$AH$4</f>
        <v>4h_bhbd</v>
      </c>
      <c r="AG60" s="67"/>
      <c r="AH60" s="71"/>
      <c r="AI60" s="72" t="str">
        <f t="shared" si="43"/>
        <v>4h_24_7</v>
      </c>
      <c r="AJ60" s="72"/>
      <c r="AK60"/>
      <c r="AL60" s="72" t="s">
        <v>329</v>
      </c>
      <c r="AM60" s="72" t="s">
        <v>330</v>
      </c>
      <c r="AN60"/>
      <c r="AO60" s="72" t="s">
        <v>329</v>
      </c>
      <c r="AP60" s="71" t="str">
        <f t="shared" si="44"/>
        <v>5-60m, 60m+</v>
      </c>
      <c r="AQ60" s="71" t="str">
        <f t="shared" si="45"/>
        <v>0-5m</v>
      </c>
      <c r="AR60" s="72"/>
      <c r="AS60" s="72" t="str">
        <f t="shared" si="46"/>
        <v>5-60m</v>
      </c>
      <c r="AT60" s="72" t="str">
        <f t="shared" si="46"/>
        <v>60m+</v>
      </c>
      <c r="AU60" s="72"/>
      <c r="AV60" s="72"/>
      <c r="AW60" s="72"/>
      <c r="AX60" s="72"/>
      <c r="AY60"/>
      <c r="AZ60" s="70" t="s">
        <v>331</v>
      </c>
      <c r="BA60" s="70"/>
      <c r="BB60"/>
      <c r="BC60" s="72" t="s">
        <v>329</v>
      </c>
      <c r="BD60" s="72" t="s">
        <v>330</v>
      </c>
      <c r="BE60"/>
      <c r="BF60" s="72" t="s">
        <v>329</v>
      </c>
      <c r="BG60" s="71" t="str">
        <f t="shared" si="47"/>
        <v>36_months</v>
      </c>
      <c r="BH60" s="71" t="str">
        <f t="shared" si="48"/>
        <v>12_months</v>
      </c>
      <c r="BI60" s="71"/>
      <c r="BJ60" s="72" t="str">
        <f t="shared" si="49"/>
        <v>36_months</v>
      </c>
      <c r="BK60"/>
      <c r="BL60" s="70" t="s">
        <v>329</v>
      </c>
      <c r="BM60" s="71" t="str">
        <f t="shared" si="50"/>
        <v>active_standby</v>
      </c>
      <c r="BN60" s="71" t="str">
        <f t="shared" si="51"/>
        <v>none</v>
      </c>
      <c r="BO60" s="71"/>
      <c r="BP60" s="72" t="str">
        <f t="shared" si="52"/>
        <v>active_standby</v>
      </c>
      <c r="BQ60" s="72"/>
      <c r="BR60"/>
      <c r="BS60" s="72" t="s">
        <v>331</v>
      </c>
      <c r="BT60" s="71"/>
      <c r="BU60" s="72"/>
      <c r="BV60"/>
      <c r="BW60" s="72" t="s">
        <v>331</v>
      </c>
      <c r="BX60" s="71"/>
      <c r="BY60"/>
      <c r="BZ60" s="72" t="s">
        <v>331</v>
      </c>
      <c r="CA60" s="71"/>
      <c r="CB60"/>
      <c r="CC60" s="72" t="s">
        <v>331</v>
      </c>
      <c r="CD60" s="71"/>
      <c r="CE60"/>
      <c r="CF60" s="72" t="s">
        <v>331</v>
      </c>
      <c r="CG60" s="71"/>
      <c r="CH60"/>
      <c r="CI60" s="72" t="s">
        <v>331</v>
      </c>
      <c r="CJ60" s="71"/>
      <c r="CK60" s="71"/>
      <c r="CL60"/>
      <c r="CM60" s="72" t="s">
        <v>331</v>
      </c>
      <c r="CN60" s="71"/>
      <c r="CO60" s="71"/>
      <c r="CP60" s="71"/>
      <c r="CQ60"/>
      <c r="CR60" s="72" t="s">
        <v>331</v>
      </c>
      <c r="CS60" s="71"/>
      <c r="CT60" s="71"/>
      <c r="CU60"/>
      <c r="CV60" s="72" t="s">
        <v>331</v>
      </c>
      <c r="CW60" s="71"/>
    </row>
    <row r="61" spans="1:1024" s="73" customFormat="1" x14ac:dyDescent="0.25">
      <c r="A61" s="68" t="s">
        <v>102</v>
      </c>
      <c r="B61" s="74" t="s">
        <v>103</v>
      </c>
      <c r="C61" s="68" t="str">
        <f>$C$59</f>
        <v>SC</v>
      </c>
      <c r="D61" s="67" t="s">
        <v>152</v>
      </c>
      <c r="E61" s="68" t="s">
        <v>500</v>
      </c>
      <c r="F61" s="67" t="s">
        <v>501</v>
      </c>
      <c r="G61" s="67" t="s">
        <v>502</v>
      </c>
      <c r="H61" s="67" t="s">
        <v>94</v>
      </c>
      <c r="I61" s="67">
        <v>5</v>
      </c>
      <c r="J61" s="67" t="s">
        <v>322</v>
      </c>
      <c r="K61" s="67" t="str">
        <f t="shared" si="39"/>
        <v>PREMIUM</v>
      </c>
      <c r="L61" s="67" t="s">
        <v>496</v>
      </c>
      <c r="M61" s="69" t="s">
        <v>324</v>
      </c>
      <c r="N61" s="67" t="s">
        <v>103</v>
      </c>
      <c r="O61" s="67" t="s">
        <v>438</v>
      </c>
      <c r="P61" s="67" t="s">
        <v>443</v>
      </c>
      <c r="Q61" s="67" t="s">
        <v>326</v>
      </c>
      <c r="R61" s="82" t="s">
        <v>464</v>
      </c>
      <c r="S61" s="82"/>
      <c r="T61"/>
      <c r="U61" s="72" t="str">
        <f t="shared" si="40"/>
        <v>false</v>
      </c>
      <c r="V61" s="72"/>
      <c r="W61"/>
      <c r="X61" s="72" t="str">
        <f t="shared" si="41"/>
        <v>false</v>
      </c>
      <c r="Y61" s="72"/>
      <c r="Z61"/>
      <c r="AA61" s="72" t="s">
        <v>331</v>
      </c>
      <c r="AB61" s="72"/>
      <c r="AC61"/>
      <c r="AD61" s="72" t="s">
        <v>329</v>
      </c>
      <c r="AE61" s="67" t="str">
        <f t="shared" si="42"/>
        <v>4h_24_7</v>
      </c>
      <c r="AF61" s="67" t="str">
        <f>$AH$4</f>
        <v>4h_bhbd</v>
      </c>
      <c r="AG61" s="67"/>
      <c r="AH61" s="71"/>
      <c r="AI61" s="72" t="str">
        <f t="shared" si="43"/>
        <v>4h_24_7</v>
      </c>
      <c r="AJ61" s="72"/>
      <c r="AK61"/>
      <c r="AL61" s="72" t="s">
        <v>329</v>
      </c>
      <c r="AM61" s="72" t="s">
        <v>330</v>
      </c>
      <c r="AN61"/>
      <c r="AO61" s="72" t="s">
        <v>329</v>
      </c>
      <c r="AP61" s="71" t="str">
        <f t="shared" si="44"/>
        <v>5-60m, 60m+</v>
      </c>
      <c r="AQ61" s="71" t="str">
        <f t="shared" si="45"/>
        <v>0-5m</v>
      </c>
      <c r="AR61" s="72"/>
      <c r="AS61" s="72" t="str">
        <f t="shared" si="46"/>
        <v>5-60m</v>
      </c>
      <c r="AT61" s="72" t="str">
        <f t="shared" si="46"/>
        <v>60m+</v>
      </c>
      <c r="AU61" s="72"/>
      <c r="AV61" s="72"/>
      <c r="AW61" s="72"/>
      <c r="AX61" s="72"/>
      <c r="AY61"/>
      <c r="AZ61" s="70" t="s">
        <v>331</v>
      </c>
      <c r="BA61" s="70"/>
      <c r="BB61"/>
      <c r="BC61" s="72" t="s">
        <v>329</v>
      </c>
      <c r="BD61" s="72" t="s">
        <v>330</v>
      </c>
      <c r="BE61"/>
      <c r="BF61" s="72" t="s">
        <v>329</v>
      </c>
      <c r="BG61" s="71" t="str">
        <f t="shared" si="47"/>
        <v>36_months</v>
      </c>
      <c r="BH61" s="71" t="str">
        <f t="shared" si="48"/>
        <v>12_months</v>
      </c>
      <c r="BI61" s="71"/>
      <c r="BJ61" s="72" t="str">
        <f t="shared" si="49"/>
        <v>36_months</v>
      </c>
      <c r="BK61"/>
      <c r="BL61" s="70" t="s">
        <v>329</v>
      </c>
      <c r="BM61" s="71" t="str">
        <f t="shared" si="50"/>
        <v>active_standby</v>
      </c>
      <c r="BN61" s="71" t="str">
        <f t="shared" si="51"/>
        <v>none</v>
      </c>
      <c r="BO61" s="71"/>
      <c r="BP61" s="72" t="str">
        <f t="shared" si="52"/>
        <v>active_standby</v>
      </c>
      <c r="BQ61" s="72"/>
      <c r="BR61"/>
      <c r="BS61" s="72" t="s">
        <v>331</v>
      </c>
      <c r="BT61" s="71"/>
      <c r="BU61" s="72"/>
      <c r="BV61"/>
      <c r="BW61" s="72" t="s">
        <v>331</v>
      </c>
      <c r="BX61" s="71"/>
      <c r="BY61"/>
      <c r="BZ61" s="72" t="s">
        <v>331</v>
      </c>
      <c r="CA61" s="71"/>
      <c r="CB61"/>
      <c r="CC61" s="72" t="s">
        <v>331</v>
      </c>
      <c r="CD61" s="71"/>
      <c r="CE61"/>
      <c r="CF61" s="72" t="s">
        <v>331</v>
      </c>
      <c r="CG61" s="71"/>
      <c r="CH61"/>
      <c r="CI61" s="72" t="s">
        <v>331</v>
      </c>
      <c r="CJ61" s="71"/>
      <c r="CK61" s="71"/>
      <c r="CL61"/>
      <c r="CM61" s="72" t="s">
        <v>331</v>
      </c>
      <c r="CN61" s="71"/>
      <c r="CO61" s="71"/>
      <c r="CP61" s="71"/>
      <c r="CQ61"/>
      <c r="CR61" s="72" t="s">
        <v>331</v>
      </c>
      <c r="CS61" s="71"/>
      <c r="CT61" s="71"/>
      <c r="CU61"/>
      <c r="CV61" s="72" t="s">
        <v>331</v>
      </c>
      <c r="CW61" s="71"/>
    </row>
    <row r="62" spans="1:1024" s="73" customFormat="1" x14ac:dyDescent="0.25">
      <c r="A62" s="68" t="s">
        <v>102</v>
      </c>
      <c r="B62" s="67" t="s">
        <v>103</v>
      </c>
      <c r="C62" s="68" t="str">
        <f>$C$59</f>
        <v>SC</v>
      </c>
      <c r="D62" s="67" t="s">
        <v>152</v>
      </c>
      <c r="E62" s="68" t="s">
        <v>503</v>
      </c>
      <c r="F62" s="67" t="s">
        <v>504</v>
      </c>
      <c r="G62" s="67" t="s">
        <v>505</v>
      </c>
      <c r="H62" s="67" t="s">
        <v>94</v>
      </c>
      <c r="I62" s="67">
        <v>7</v>
      </c>
      <c r="J62" s="67" t="s">
        <v>322</v>
      </c>
      <c r="K62" s="67" t="str">
        <f t="shared" si="39"/>
        <v>CONFORT</v>
      </c>
      <c r="L62" s="67" t="s">
        <v>496</v>
      </c>
      <c r="M62" s="69" t="s">
        <v>324</v>
      </c>
      <c r="N62" s="67" t="s">
        <v>103</v>
      </c>
      <c r="O62" s="67" t="s">
        <v>438</v>
      </c>
      <c r="P62" s="67" t="s">
        <v>325</v>
      </c>
      <c r="Q62" s="67" t="s">
        <v>326</v>
      </c>
      <c r="R62" s="69" t="s">
        <v>327</v>
      </c>
      <c r="S62" s="69"/>
      <c r="T62"/>
      <c r="U62" s="72" t="str">
        <f t="shared" si="40"/>
        <v>true</v>
      </c>
      <c r="V62" s="72" t="s">
        <v>330</v>
      </c>
      <c r="W62"/>
      <c r="X62" s="72" t="str">
        <f t="shared" si="41"/>
        <v>true</v>
      </c>
      <c r="Y62" s="72" t="s">
        <v>330</v>
      </c>
      <c r="Z62"/>
      <c r="AA62" s="72" t="s">
        <v>331</v>
      </c>
      <c r="AB62" s="72"/>
      <c r="AC62"/>
      <c r="AD62" s="72" t="s">
        <v>329</v>
      </c>
      <c r="AE62" s="71" t="str">
        <f t="shared" si="42"/>
        <v>4h_bhbd, 4h_24_7</v>
      </c>
      <c r="AF62" s="71" t="str">
        <f>$AG$4</f>
        <v>none</v>
      </c>
      <c r="AG62" s="71"/>
      <c r="AH62" s="72" t="str">
        <f>AH$4</f>
        <v>4h_bhbd</v>
      </c>
      <c r="AI62" s="72" t="str">
        <f t="shared" si="43"/>
        <v>4h_24_7</v>
      </c>
      <c r="AJ62" s="72"/>
      <c r="AK62"/>
      <c r="AL62" s="72" t="s">
        <v>329</v>
      </c>
      <c r="AM62" s="72" t="s">
        <v>330</v>
      </c>
      <c r="AN62"/>
      <c r="AO62" s="72" t="s">
        <v>329</v>
      </c>
      <c r="AP62" s="71" t="str">
        <f t="shared" si="44"/>
        <v>5-60m, 60m+</v>
      </c>
      <c r="AQ62" s="71" t="str">
        <f t="shared" si="45"/>
        <v>0-5m</v>
      </c>
      <c r="AR62" s="72"/>
      <c r="AS62" s="72" t="str">
        <f t="shared" si="46"/>
        <v>5-60m</v>
      </c>
      <c r="AT62" s="72" t="str">
        <f t="shared" si="46"/>
        <v>60m+</v>
      </c>
      <c r="AU62" s="72"/>
      <c r="AV62" s="72"/>
      <c r="AW62" s="72"/>
      <c r="AX62" s="72"/>
      <c r="AY62"/>
      <c r="AZ62" s="70" t="s">
        <v>331</v>
      </c>
      <c r="BA62" s="70"/>
      <c r="BB62"/>
      <c r="BC62" s="72" t="s">
        <v>329</v>
      </c>
      <c r="BD62" s="72" t="s">
        <v>330</v>
      </c>
      <c r="BE62"/>
      <c r="BF62" s="72" t="s">
        <v>329</v>
      </c>
      <c r="BG62" s="71" t="str">
        <f t="shared" si="47"/>
        <v>36_months</v>
      </c>
      <c r="BH62" s="71" t="str">
        <f t="shared" si="48"/>
        <v>12_months</v>
      </c>
      <c r="BI62" s="71"/>
      <c r="BJ62" s="72" t="str">
        <f t="shared" si="49"/>
        <v>36_months</v>
      </c>
      <c r="BK62"/>
      <c r="BL62" s="70" t="s">
        <v>329</v>
      </c>
      <c r="BM62" s="71" t="str">
        <f t="shared" si="50"/>
        <v>active_standby</v>
      </c>
      <c r="BN62" s="71" t="str">
        <f t="shared" si="51"/>
        <v>none</v>
      </c>
      <c r="BO62" s="71"/>
      <c r="BP62" s="72" t="str">
        <f t="shared" si="52"/>
        <v>active_standby</v>
      </c>
      <c r="BQ62" s="72"/>
      <c r="BR62"/>
      <c r="BS62" s="72" t="s">
        <v>331</v>
      </c>
      <c r="BT62" s="71"/>
      <c r="BU62" s="72"/>
      <c r="BV62"/>
      <c r="BW62" s="72" t="s">
        <v>331</v>
      </c>
      <c r="BX62" s="71"/>
      <c r="BY62"/>
      <c r="BZ62" s="72" t="s">
        <v>331</v>
      </c>
      <c r="CA62" s="71"/>
      <c r="CB62"/>
      <c r="CC62" s="72" t="s">
        <v>331</v>
      </c>
      <c r="CD62" s="71"/>
      <c r="CE62"/>
      <c r="CF62" s="72" t="s">
        <v>331</v>
      </c>
      <c r="CG62" s="71"/>
      <c r="CH62"/>
      <c r="CI62" s="72" t="s">
        <v>331</v>
      </c>
      <c r="CJ62" s="71"/>
      <c r="CK62" s="71"/>
      <c r="CL62"/>
      <c r="CM62" s="72" t="s">
        <v>331</v>
      </c>
      <c r="CN62" s="71"/>
      <c r="CO62" s="71"/>
      <c r="CP62" s="71"/>
      <c r="CQ62"/>
      <c r="CR62" s="72" t="s">
        <v>331</v>
      </c>
      <c r="CS62" s="71"/>
      <c r="CT62" s="71"/>
      <c r="CU62"/>
      <c r="CV62" s="72" t="s">
        <v>331</v>
      </c>
      <c r="CW62" s="71"/>
    </row>
    <row r="63" spans="1:1024" s="73" customFormat="1" x14ac:dyDescent="0.25">
      <c r="A63" s="68" t="s">
        <v>102</v>
      </c>
      <c r="B63" s="67" t="s">
        <v>103</v>
      </c>
      <c r="C63" s="68" t="str">
        <f>$C$59</f>
        <v>SC</v>
      </c>
      <c r="D63" s="67" t="s">
        <v>152</v>
      </c>
      <c r="E63" s="68" t="s">
        <v>506</v>
      </c>
      <c r="F63" s="67" t="s">
        <v>507</v>
      </c>
      <c r="G63" s="67" t="s">
        <v>508</v>
      </c>
      <c r="H63" s="67" t="s">
        <v>94</v>
      </c>
      <c r="I63" s="67">
        <v>8</v>
      </c>
      <c r="J63" s="67" t="s">
        <v>322</v>
      </c>
      <c r="K63" s="67" t="str">
        <f t="shared" si="39"/>
        <v>CONFORT</v>
      </c>
      <c r="L63" s="67" t="s">
        <v>496</v>
      </c>
      <c r="M63" s="69" t="s">
        <v>324</v>
      </c>
      <c r="N63" s="67" t="s">
        <v>103</v>
      </c>
      <c r="O63" s="67" t="s">
        <v>438</v>
      </c>
      <c r="P63" s="67" t="s">
        <v>325</v>
      </c>
      <c r="Q63" s="67" t="s">
        <v>326</v>
      </c>
      <c r="R63" s="80" t="s">
        <v>447</v>
      </c>
      <c r="S63" s="80"/>
      <c r="T63"/>
      <c r="U63" s="72" t="str">
        <f t="shared" si="40"/>
        <v>false</v>
      </c>
      <c r="V63" s="72"/>
      <c r="W63"/>
      <c r="X63" s="72" t="str">
        <f t="shared" si="41"/>
        <v>false</v>
      </c>
      <c r="Y63" s="72"/>
      <c r="Z63"/>
      <c r="AA63" s="72" t="s">
        <v>331</v>
      </c>
      <c r="AB63" s="72"/>
      <c r="AC63"/>
      <c r="AD63" s="72" t="s">
        <v>329</v>
      </c>
      <c r="AE63" s="71" t="str">
        <f t="shared" si="42"/>
        <v>4h_bhbd, 4h_24_7</v>
      </c>
      <c r="AF63" s="71" t="str">
        <f>$AG$4</f>
        <v>none</v>
      </c>
      <c r="AG63" s="71"/>
      <c r="AH63" s="72" t="str">
        <f>AH$4</f>
        <v>4h_bhbd</v>
      </c>
      <c r="AI63" s="72" t="str">
        <f t="shared" si="43"/>
        <v>4h_24_7</v>
      </c>
      <c r="AJ63" s="72"/>
      <c r="AK63"/>
      <c r="AL63" s="72" t="s">
        <v>329</v>
      </c>
      <c r="AM63" s="72" t="s">
        <v>330</v>
      </c>
      <c r="AN63"/>
      <c r="AO63" s="72" t="s">
        <v>329</v>
      </c>
      <c r="AP63" s="71" t="str">
        <f t="shared" si="44"/>
        <v>5-60m, 60m+</v>
      </c>
      <c r="AQ63" s="71" t="str">
        <f t="shared" si="45"/>
        <v>0-5m</v>
      </c>
      <c r="AR63" s="72"/>
      <c r="AS63" s="72" t="str">
        <f t="shared" si="46"/>
        <v>5-60m</v>
      </c>
      <c r="AT63" s="72" t="str">
        <f t="shared" si="46"/>
        <v>60m+</v>
      </c>
      <c r="AU63" s="72"/>
      <c r="AV63" s="72"/>
      <c r="AW63" s="72"/>
      <c r="AX63" s="72"/>
      <c r="AY63"/>
      <c r="AZ63" s="70" t="s">
        <v>331</v>
      </c>
      <c r="BA63" s="70"/>
      <c r="BB63"/>
      <c r="BC63" s="72" t="s">
        <v>329</v>
      </c>
      <c r="BD63" s="72" t="s">
        <v>330</v>
      </c>
      <c r="BE63"/>
      <c r="BF63" s="72" t="s">
        <v>329</v>
      </c>
      <c r="BG63" s="71" t="str">
        <f t="shared" si="47"/>
        <v>36_months</v>
      </c>
      <c r="BH63" s="71" t="str">
        <f t="shared" si="48"/>
        <v>12_months</v>
      </c>
      <c r="BI63" s="71"/>
      <c r="BJ63" s="72" t="str">
        <f t="shared" si="49"/>
        <v>36_months</v>
      </c>
      <c r="BK63"/>
      <c r="BL63" s="70" t="s">
        <v>329</v>
      </c>
      <c r="BM63" s="71" t="str">
        <f t="shared" si="50"/>
        <v>active_standby</v>
      </c>
      <c r="BN63" s="71" t="str">
        <f t="shared" si="51"/>
        <v>none</v>
      </c>
      <c r="BO63" s="71"/>
      <c r="BP63" s="72" t="str">
        <f t="shared" si="52"/>
        <v>active_standby</v>
      </c>
      <c r="BQ63" s="72"/>
      <c r="BR63"/>
      <c r="BS63" s="72" t="s">
        <v>331</v>
      </c>
      <c r="BT63" s="71"/>
      <c r="BU63" s="72"/>
      <c r="BV63"/>
      <c r="BW63" s="72" t="s">
        <v>331</v>
      </c>
      <c r="BX63" s="71"/>
      <c r="BY63"/>
      <c r="BZ63" s="72" t="s">
        <v>331</v>
      </c>
      <c r="CA63" s="71"/>
      <c r="CB63"/>
      <c r="CC63" s="72" t="s">
        <v>331</v>
      </c>
      <c r="CD63" s="71"/>
      <c r="CE63"/>
      <c r="CF63" s="72" t="s">
        <v>331</v>
      </c>
      <c r="CG63" s="71"/>
      <c r="CH63"/>
      <c r="CI63" s="72" t="s">
        <v>331</v>
      </c>
      <c r="CJ63" s="71"/>
      <c r="CK63" s="71"/>
      <c r="CL63"/>
      <c r="CM63" s="72" t="s">
        <v>331</v>
      </c>
      <c r="CN63" s="71"/>
      <c r="CO63" s="71"/>
      <c r="CP63" s="71"/>
      <c r="CQ63"/>
      <c r="CR63" s="72" t="s">
        <v>331</v>
      </c>
      <c r="CS63" s="71"/>
      <c r="CT63" s="71"/>
      <c r="CU63"/>
      <c r="CV63" s="72" t="s">
        <v>331</v>
      </c>
      <c r="CW63" s="71"/>
    </row>
    <row r="64" spans="1:1024" s="73" customFormat="1" x14ac:dyDescent="0.25">
      <c r="A64" s="68" t="s">
        <v>102</v>
      </c>
      <c r="B64" s="67" t="s">
        <v>103</v>
      </c>
      <c r="C64" s="68" t="str">
        <f>$C$59</f>
        <v>SC</v>
      </c>
      <c r="D64" s="67" t="s">
        <v>152</v>
      </c>
      <c r="E64" s="68" t="s">
        <v>509</v>
      </c>
      <c r="F64" s="67" t="s">
        <v>510</v>
      </c>
      <c r="G64" s="67" t="s">
        <v>511</v>
      </c>
      <c r="H64" s="67" t="s">
        <v>94</v>
      </c>
      <c r="I64" s="67">
        <v>9</v>
      </c>
      <c r="J64" s="67" t="s">
        <v>322</v>
      </c>
      <c r="K64" s="67" t="str">
        <f t="shared" si="39"/>
        <v>CONFORT</v>
      </c>
      <c r="L64" s="67" t="s">
        <v>496</v>
      </c>
      <c r="M64" s="69" t="s">
        <v>324</v>
      </c>
      <c r="N64" s="67" t="s">
        <v>103</v>
      </c>
      <c r="O64" s="67" t="s">
        <v>438</v>
      </c>
      <c r="P64" s="67" t="s">
        <v>325</v>
      </c>
      <c r="Q64" s="67" t="s">
        <v>326</v>
      </c>
      <c r="R64" s="82" t="s">
        <v>464</v>
      </c>
      <c r="S64" s="82"/>
      <c r="T64"/>
      <c r="U64" s="72" t="str">
        <f t="shared" si="40"/>
        <v>false</v>
      </c>
      <c r="V64" s="72"/>
      <c r="W64"/>
      <c r="X64" s="72" t="str">
        <f t="shared" si="41"/>
        <v>false</v>
      </c>
      <c r="Y64" s="72"/>
      <c r="Z64"/>
      <c r="AA64" s="72" t="s">
        <v>331</v>
      </c>
      <c r="AB64" s="72"/>
      <c r="AC64"/>
      <c r="AD64" s="72" t="s">
        <v>329</v>
      </c>
      <c r="AE64" s="71" t="str">
        <f t="shared" si="42"/>
        <v>4h_bhbd, 4h_24_7</v>
      </c>
      <c r="AF64" s="71" t="str">
        <f>$AG$4</f>
        <v>none</v>
      </c>
      <c r="AG64" s="71"/>
      <c r="AH64" s="72" t="str">
        <f>AH$4</f>
        <v>4h_bhbd</v>
      </c>
      <c r="AI64" s="72" t="str">
        <f t="shared" si="43"/>
        <v>4h_24_7</v>
      </c>
      <c r="AJ64" s="72"/>
      <c r="AK64"/>
      <c r="AL64" s="72" t="s">
        <v>329</v>
      </c>
      <c r="AM64" s="72" t="s">
        <v>330</v>
      </c>
      <c r="AN64"/>
      <c r="AO64" s="72" t="s">
        <v>329</v>
      </c>
      <c r="AP64" s="71" t="str">
        <f t="shared" si="44"/>
        <v>5-60m, 60m+</v>
      </c>
      <c r="AQ64" s="71" t="str">
        <f t="shared" si="45"/>
        <v>0-5m</v>
      </c>
      <c r="AR64" s="72"/>
      <c r="AS64" s="72" t="str">
        <f t="shared" si="46"/>
        <v>5-60m</v>
      </c>
      <c r="AT64" s="72" t="str">
        <f t="shared" si="46"/>
        <v>60m+</v>
      </c>
      <c r="AU64" s="72"/>
      <c r="AV64" s="72"/>
      <c r="AW64" s="72"/>
      <c r="AX64" s="72"/>
      <c r="AY64"/>
      <c r="AZ64" s="70" t="s">
        <v>331</v>
      </c>
      <c r="BA64" s="70"/>
      <c r="BB64"/>
      <c r="BC64" s="72" t="s">
        <v>329</v>
      </c>
      <c r="BD64" s="72" t="s">
        <v>330</v>
      </c>
      <c r="BE64"/>
      <c r="BF64" s="72" t="s">
        <v>329</v>
      </c>
      <c r="BG64" s="71" t="str">
        <f t="shared" si="47"/>
        <v>36_months</v>
      </c>
      <c r="BH64" s="71" t="str">
        <f t="shared" si="48"/>
        <v>12_months</v>
      </c>
      <c r="BI64" s="71"/>
      <c r="BJ64" s="72" t="str">
        <f t="shared" si="49"/>
        <v>36_months</v>
      </c>
      <c r="BK64"/>
      <c r="BL64" s="70" t="s">
        <v>329</v>
      </c>
      <c r="BM64" s="71" t="str">
        <f t="shared" si="50"/>
        <v>active_standby</v>
      </c>
      <c r="BN64" s="71" t="str">
        <f t="shared" si="51"/>
        <v>none</v>
      </c>
      <c r="BO64" s="71"/>
      <c r="BP64" s="72" t="str">
        <f t="shared" si="52"/>
        <v>active_standby</v>
      </c>
      <c r="BQ64" s="72"/>
      <c r="BR64"/>
      <c r="BS64" s="72" t="s">
        <v>331</v>
      </c>
      <c r="BT64" s="71"/>
      <c r="BU64" s="72"/>
      <c r="BV64"/>
      <c r="BW64" s="72" t="s">
        <v>331</v>
      </c>
      <c r="BX64" s="71"/>
      <c r="BY64"/>
      <c r="BZ64" s="72" t="s">
        <v>331</v>
      </c>
      <c r="CA64" s="71"/>
      <c r="CB64"/>
      <c r="CC64" s="72" t="s">
        <v>331</v>
      </c>
      <c r="CD64" s="71"/>
      <c r="CE64"/>
      <c r="CF64" s="72" t="s">
        <v>331</v>
      </c>
      <c r="CG64" s="71"/>
      <c r="CH64"/>
      <c r="CI64" s="72" t="s">
        <v>331</v>
      </c>
      <c r="CJ64" s="71"/>
      <c r="CK64" s="71"/>
      <c r="CL64"/>
      <c r="CM64" s="72" t="s">
        <v>331</v>
      </c>
      <c r="CN64" s="71"/>
      <c r="CO64" s="71"/>
      <c r="CP64" s="71"/>
      <c r="CQ64"/>
      <c r="CR64" s="72" t="s">
        <v>331</v>
      </c>
      <c r="CS64" s="71"/>
      <c r="CT64" s="71"/>
      <c r="CU64"/>
      <c r="CV64" s="72" t="s">
        <v>331</v>
      </c>
      <c r="CW64" s="71"/>
    </row>
    <row r="65" spans="1:1024" s="76" customFormat="1" x14ac:dyDescent="0.25">
      <c r="T65"/>
      <c r="U65" s="78"/>
      <c r="V65" s="78"/>
      <c r="W65"/>
      <c r="X65" s="78"/>
      <c r="Y65" s="78"/>
      <c r="Z65"/>
      <c r="AA65" s="78"/>
      <c r="AB65" s="78"/>
      <c r="AC65"/>
      <c r="AD65" s="78"/>
      <c r="AE65" s="73"/>
      <c r="AF65" s="73"/>
      <c r="AG65" s="73"/>
      <c r="AH65" s="78"/>
      <c r="AI65" s="78"/>
      <c r="AJ65" s="78"/>
      <c r="AK65"/>
      <c r="AL65" s="78"/>
      <c r="AM65" s="78"/>
      <c r="AN65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/>
      <c r="AZ65" s="78"/>
      <c r="BA65" s="78"/>
      <c r="BB65"/>
      <c r="BC65" s="78"/>
      <c r="BD65" s="78" t="s">
        <v>330</v>
      </c>
      <c r="BE65"/>
      <c r="BF65" s="78"/>
      <c r="BG65" s="73"/>
      <c r="BH65" s="73"/>
      <c r="BI65" s="73"/>
      <c r="BJ65" s="78"/>
      <c r="BK65"/>
      <c r="BL65" s="78"/>
      <c r="BM65" s="78"/>
      <c r="BN65" s="78"/>
      <c r="BO65" s="78"/>
      <c r="BP65" s="78"/>
      <c r="BQ65" s="78"/>
      <c r="BR65"/>
      <c r="BS65" s="78"/>
      <c r="BT65" s="78"/>
      <c r="BU65" s="78"/>
      <c r="BV65"/>
      <c r="BW65" s="78"/>
      <c r="BX65" s="78"/>
      <c r="BY65"/>
      <c r="BZ65" s="73"/>
      <c r="CA65" s="73"/>
      <c r="CB65"/>
      <c r="CC65" s="73"/>
      <c r="CD65" s="73"/>
      <c r="CE65"/>
      <c r="CF65" s="73"/>
      <c r="CG65" s="73"/>
      <c r="CH65"/>
      <c r="CI65" s="73"/>
      <c r="CJ65" s="73"/>
      <c r="CK65" s="73"/>
      <c r="CL65"/>
      <c r="CM65" s="73"/>
      <c r="CN65" s="73"/>
      <c r="CO65" s="73"/>
      <c r="CP65" s="73"/>
      <c r="CQ65"/>
      <c r="CR65" s="73"/>
      <c r="CS65" s="73"/>
      <c r="CT65" s="73"/>
      <c r="CU65"/>
      <c r="CV65" s="73"/>
      <c r="CW65" s="73"/>
      <c r="AMH65" s="73"/>
      <c r="AMI65" s="73"/>
      <c r="AMJ65" s="73"/>
    </row>
    <row r="66" spans="1:1024" s="73" customFormat="1" x14ac:dyDescent="0.25">
      <c r="A66" s="65" t="s">
        <v>102</v>
      </c>
      <c r="B66" s="66" t="s">
        <v>103</v>
      </c>
      <c r="C66" s="65" t="s">
        <v>154</v>
      </c>
      <c r="D66" s="67" t="s">
        <v>155</v>
      </c>
      <c r="E66" s="68" t="s">
        <v>512</v>
      </c>
      <c r="F66" s="67" t="s">
        <v>513</v>
      </c>
      <c r="G66" s="67" t="s">
        <v>514</v>
      </c>
      <c r="H66" s="67" t="s">
        <v>94</v>
      </c>
      <c r="I66" s="67">
        <v>1</v>
      </c>
      <c r="J66" s="67" t="s">
        <v>322</v>
      </c>
      <c r="K66" s="67" t="str">
        <f t="shared" ref="K66:K71" si="53">IF(P66="G","PREMIUM",IF(LEFT(M66,6)="Orange","PREMIUM","CONFORT"))</f>
        <v>PREMIUM</v>
      </c>
      <c r="L66" s="67" t="s">
        <v>515</v>
      </c>
      <c r="M66" s="69" t="s">
        <v>324</v>
      </c>
      <c r="N66" s="67" t="s">
        <v>103</v>
      </c>
      <c r="O66" s="67" t="s">
        <v>438</v>
      </c>
      <c r="P66" s="67" t="s">
        <v>443</v>
      </c>
      <c r="Q66" s="67" t="s">
        <v>326</v>
      </c>
      <c r="R66" s="69" t="s">
        <v>327</v>
      </c>
      <c r="S66" s="69"/>
      <c r="T66"/>
      <c r="U66" s="72" t="str">
        <f t="shared" ref="U66:U71" si="54">IF($R66="1 pair","true","false")</f>
        <v>true</v>
      </c>
      <c r="V66" s="72" t="s">
        <v>330</v>
      </c>
      <c r="W66"/>
      <c r="X66" s="72" t="str">
        <f t="shared" ref="X66:X71" si="55">IF($R66="1 pair","true","false")</f>
        <v>true</v>
      </c>
      <c r="Y66" s="72" t="s">
        <v>330</v>
      </c>
      <c r="Z66"/>
      <c r="AA66" s="72" t="s">
        <v>331</v>
      </c>
      <c r="AB66" s="72"/>
      <c r="AC66"/>
      <c r="AD66" s="72" t="s">
        <v>329</v>
      </c>
      <c r="AE66" s="67" t="str">
        <f t="shared" ref="AE66:AE71" si="56">IF(AD66="true",CONCATENATE(IF(AG66="","",CONCATENATE(AG66,", ")),IF(AH66="","",CONCATENATE(AH66, ", ")),IF(AI66="","",AI66)),"_")</f>
        <v>4h_24_7</v>
      </c>
      <c r="AF66" s="67" t="str">
        <f>$AH$4</f>
        <v>4h_bhbd</v>
      </c>
      <c r="AG66" s="67"/>
      <c r="AH66" s="71"/>
      <c r="AI66" s="72" t="str">
        <f t="shared" ref="AI66:AI71" si="57">AI$4</f>
        <v>4h_24_7</v>
      </c>
      <c r="AJ66" s="72"/>
      <c r="AK66"/>
      <c r="AL66" s="72" t="s">
        <v>329</v>
      </c>
      <c r="AM66" s="72" t="s">
        <v>330</v>
      </c>
      <c r="AN66"/>
      <c r="AO66" s="72" t="s">
        <v>329</v>
      </c>
      <c r="AP66" s="71" t="str">
        <f t="shared" ref="AP66:AP71" si="58">IF(AO66="true",CONCATENATE(IF(AR66="","",CONCATENATE(AR$4,", ")),IF(AS66="","",AS$4), ", ",IF(AT66="","",AT$4)),"_")</f>
        <v>5-60m, 60m+</v>
      </c>
      <c r="AQ66" s="71" t="str">
        <f t="shared" ref="AQ66:AQ71" si="59">AR$4</f>
        <v>0-5m</v>
      </c>
      <c r="AR66" s="72"/>
      <c r="AS66" s="72" t="str">
        <f t="shared" ref="AS66:AT71" si="60">AS$4</f>
        <v>5-60m</v>
      </c>
      <c r="AT66" s="72" t="str">
        <f t="shared" si="60"/>
        <v>60m+</v>
      </c>
      <c r="AU66" s="72"/>
      <c r="AV66" s="72"/>
      <c r="AW66" s="72"/>
      <c r="AX66" s="72"/>
      <c r="AY66"/>
      <c r="AZ66" s="70" t="s">
        <v>331</v>
      </c>
      <c r="BA66" s="70"/>
      <c r="BB66"/>
      <c r="BC66" s="72" t="s">
        <v>329</v>
      </c>
      <c r="BD66" s="72" t="s">
        <v>330</v>
      </c>
      <c r="BE66"/>
      <c r="BF66" s="72" t="s">
        <v>329</v>
      </c>
      <c r="BG66" s="71" t="str">
        <f t="shared" ref="BG66:BG71" si="61">IF(BF66="true",CONCATENATE(IF(BJ66="","",$BJ$4)),"_")</f>
        <v>36_months</v>
      </c>
      <c r="BH66" s="71" t="str">
        <f t="shared" ref="BH66:BH71" si="62">BI$4</f>
        <v>12_months</v>
      </c>
      <c r="BI66" s="71"/>
      <c r="BJ66" s="72" t="str">
        <f t="shared" ref="BJ66:BJ71" si="63">BJ$4</f>
        <v>36_months</v>
      </c>
      <c r="BK66"/>
      <c r="BL66" s="70" t="s">
        <v>329</v>
      </c>
      <c r="BM66" s="71" t="str">
        <f t="shared" ref="BM66:BM71" si="64">IF(BL66="true",CONCATENATE(IF(BO66="","",CONCATENATE(BO$4,", ")),IF(BP66="","",BP$4),IF(BQ66="","",CONCATENATE(", ",BQ$4))),"_")</f>
        <v>active_standby</v>
      </c>
      <c r="BN66" s="71" t="str">
        <f t="shared" ref="BN66:BN71" si="65">$BO$4</f>
        <v>none</v>
      </c>
      <c r="BO66" s="71"/>
      <c r="BP66" s="72" t="str">
        <f t="shared" ref="BP66:BP71" si="66">BP$4</f>
        <v>active_standby</v>
      </c>
      <c r="BQ66" s="72"/>
      <c r="BR66"/>
      <c r="BS66" s="72" t="s">
        <v>331</v>
      </c>
      <c r="BT66" s="71"/>
      <c r="BU66" s="72"/>
      <c r="BV66"/>
      <c r="BW66" s="72" t="s">
        <v>331</v>
      </c>
      <c r="BX66" s="71"/>
      <c r="BY66"/>
      <c r="BZ66" s="72" t="s">
        <v>331</v>
      </c>
      <c r="CA66" s="71"/>
      <c r="CB66"/>
      <c r="CC66" s="72" t="s">
        <v>331</v>
      </c>
      <c r="CD66" s="71"/>
      <c r="CE66"/>
      <c r="CF66" s="72" t="s">
        <v>331</v>
      </c>
      <c r="CG66" s="71"/>
      <c r="CH66"/>
      <c r="CI66" s="72" t="s">
        <v>331</v>
      </c>
      <c r="CJ66" s="71"/>
      <c r="CK66" s="71"/>
      <c r="CL66"/>
      <c r="CM66" s="72" t="s">
        <v>331</v>
      </c>
      <c r="CN66" s="71"/>
      <c r="CO66" s="71"/>
      <c r="CP66" s="71"/>
      <c r="CQ66"/>
      <c r="CR66" s="72" t="s">
        <v>331</v>
      </c>
      <c r="CS66" s="71"/>
      <c r="CT66" s="71"/>
      <c r="CU66"/>
      <c r="CV66" s="72" t="s">
        <v>331</v>
      </c>
      <c r="CW66" s="71"/>
    </row>
    <row r="67" spans="1:1024" s="73" customFormat="1" x14ac:dyDescent="0.25">
      <c r="A67" s="68" t="s">
        <v>102</v>
      </c>
      <c r="B67" s="74" t="s">
        <v>103</v>
      </c>
      <c r="C67" s="68" t="str">
        <f>$C$66</f>
        <v>SD</v>
      </c>
      <c r="D67" s="67" t="s">
        <v>155</v>
      </c>
      <c r="E67" s="68" t="s">
        <v>516</v>
      </c>
      <c r="F67" s="67" t="s">
        <v>517</v>
      </c>
      <c r="G67" s="67" t="s">
        <v>518</v>
      </c>
      <c r="H67" s="67" t="s">
        <v>94</v>
      </c>
      <c r="I67" s="67">
        <v>5</v>
      </c>
      <c r="J67" s="67" t="s">
        <v>322</v>
      </c>
      <c r="K67" s="67" t="str">
        <f t="shared" si="53"/>
        <v>PREMIUM</v>
      </c>
      <c r="L67" s="67" t="s">
        <v>515</v>
      </c>
      <c r="M67" s="69" t="s">
        <v>324</v>
      </c>
      <c r="N67" s="67" t="s">
        <v>103</v>
      </c>
      <c r="O67" s="67" t="s">
        <v>438</v>
      </c>
      <c r="P67" s="67" t="s">
        <v>443</v>
      </c>
      <c r="Q67" s="67" t="s">
        <v>326</v>
      </c>
      <c r="R67" s="80" t="s">
        <v>447</v>
      </c>
      <c r="S67" s="80"/>
      <c r="T67"/>
      <c r="U67" s="72" t="str">
        <f t="shared" si="54"/>
        <v>false</v>
      </c>
      <c r="V67" s="72"/>
      <c r="W67"/>
      <c r="X67" s="72" t="str">
        <f t="shared" si="55"/>
        <v>false</v>
      </c>
      <c r="Y67" s="72"/>
      <c r="Z67"/>
      <c r="AA67" s="72" t="s">
        <v>331</v>
      </c>
      <c r="AB67" s="72"/>
      <c r="AC67"/>
      <c r="AD67" s="72" t="s">
        <v>329</v>
      </c>
      <c r="AE67" s="67" t="str">
        <f t="shared" si="56"/>
        <v>4h_24_7</v>
      </c>
      <c r="AF67" s="67" t="str">
        <f>$AH$4</f>
        <v>4h_bhbd</v>
      </c>
      <c r="AG67" s="67"/>
      <c r="AH67" s="71"/>
      <c r="AI67" s="72" t="str">
        <f t="shared" si="57"/>
        <v>4h_24_7</v>
      </c>
      <c r="AJ67" s="72"/>
      <c r="AK67"/>
      <c r="AL67" s="72" t="s">
        <v>329</v>
      </c>
      <c r="AM67" s="72" t="s">
        <v>330</v>
      </c>
      <c r="AN67"/>
      <c r="AO67" s="72" t="s">
        <v>329</v>
      </c>
      <c r="AP67" s="71" t="str">
        <f t="shared" si="58"/>
        <v>5-60m, 60m+</v>
      </c>
      <c r="AQ67" s="71" t="str">
        <f t="shared" si="59"/>
        <v>0-5m</v>
      </c>
      <c r="AR67" s="72"/>
      <c r="AS67" s="72" t="str">
        <f t="shared" si="60"/>
        <v>5-60m</v>
      </c>
      <c r="AT67" s="72" t="str">
        <f t="shared" si="60"/>
        <v>60m+</v>
      </c>
      <c r="AU67" s="72"/>
      <c r="AV67" s="72"/>
      <c r="AW67" s="72"/>
      <c r="AX67" s="72"/>
      <c r="AY67"/>
      <c r="AZ67" s="70" t="s">
        <v>331</v>
      </c>
      <c r="BA67" s="70"/>
      <c r="BB67"/>
      <c r="BC67" s="72" t="s">
        <v>329</v>
      </c>
      <c r="BD67" s="72" t="s">
        <v>330</v>
      </c>
      <c r="BE67"/>
      <c r="BF67" s="72" t="s">
        <v>329</v>
      </c>
      <c r="BG67" s="71" t="str">
        <f t="shared" si="61"/>
        <v>36_months</v>
      </c>
      <c r="BH67" s="71" t="str">
        <f t="shared" si="62"/>
        <v>12_months</v>
      </c>
      <c r="BI67" s="71"/>
      <c r="BJ67" s="72" t="str">
        <f t="shared" si="63"/>
        <v>36_months</v>
      </c>
      <c r="BK67"/>
      <c r="BL67" s="70" t="s">
        <v>329</v>
      </c>
      <c r="BM67" s="71" t="str">
        <f t="shared" si="64"/>
        <v>active_standby</v>
      </c>
      <c r="BN67" s="71" t="str">
        <f t="shared" si="65"/>
        <v>none</v>
      </c>
      <c r="BO67" s="71"/>
      <c r="BP67" s="72" t="str">
        <f t="shared" si="66"/>
        <v>active_standby</v>
      </c>
      <c r="BQ67" s="72"/>
      <c r="BR67"/>
      <c r="BS67" s="72" t="s">
        <v>331</v>
      </c>
      <c r="BT67" s="71"/>
      <c r="BU67" s="72"/>
      <c r="BV67"/>
      <c r="BW67" s="72" t="s">
        <v>331</v>
      </c>
      <c r="BX67" s="71"/>
      <c r="BY67"/>
      <c r="BZ67" s="72" t="s">
        <v>331</v>
      </c>
      <c r="CA67" s="71"/>
      <c r="CB67"/>
      <c r="CC67" s="72" t="s">
        <v>331</v>
      </c>
      <c r="CD67" s="71"/>
      <c r="CE67"/>
      <c r="CF67" s="72" t="s">
        <v>331</v>
      </c>
      <c r="CG67" s="71"/>
      <c r="CH67"/>
      <c r="CI67" s="72" t="s">
        <v>331</v>
      </c>
      <c r="CJ67" s="71"/>
      <c r="CK67" s="71"/>
      <c r="CL67"/>
      <c r="CM67" s="72" t="s">
        <v>331</v>
      </c>
      <c r="CN67" s="71"/>
      <c r="CO67" s="71"/>
      <c r="CP67" s="71"/>
      <c r="CQ67"/>
      <c r="CR67" s="72" t="s">
        <v>331</v>
      </c>
      <c r="CS67" s="71"/>
      <c r="CT67" s="71"/>
      <c r="CU67"/>
      <c r="CV67" s="72" t="s">
        <v>331</v>
      </c>
      <c r="CW67" s="71"/>
    </row>
    <row r="68" spans="1:1024" s="73" customFormat="1" x14ac:dyDescent="0.25">
      <c r="A68" s="68" t="s">
        <v>102</v>
      </c>
      <c r="B68" s="74" t="s">
        <v>103</v>
      </c>
      <c r="C68" s="68" t="str">
        <f>$C$66</f>
        <v>SD</v>
      </c>
      <c r="D68" s="67" t="s">
        <v>155</v>
      </c>
      <c r="E68" s="68" t="s">
        <v>519</v>
      </c>
      <c r="F68" s="67" t="s">
        <v>520</v>
      </c>
      <c r="G68" s="67" t="s">
        <v>521</v>
      </c>
      <c r="H68" s="67" t="s">
        <v>94</v>
      </c>
      <c r="I68" s="67">
        <v>9</v>
      </c>
      <c r="J68" s="67" t="s">
        <v>322</v>
      </c>
      <c r="K68" s="67" t="str">
        <f t="shared" si="53"/>
        <v>PREMIUM</v>
      </c>
      <c r="L68" s="67" t="s">
        <v>515</v>
      </c>
      <c r="M68" s="69" t="s">
        <v>324</v>
      </c>
      <c r="N68" s="67" t="s">
        <v>103</v>
      </c>
      <c r="O68" s="67" t="s">
        <v>438</v>
      </c>
      <c r="P68" s="67" t="s">
        <v>443</v>
      </c>
      <c r="Q68" s="67" t="s">
        <v>326</v>
      </c>
      <c r="R68" s="82" t="s">
        <v>464</v>
      </c>
      <c r="S68" s="82"/>
      <c r="T68"/>
      <c r="U68" s="72" t="str">
        <f t="shared" si="54"/>
        <v>false</v>
      </c>
      <c r="V68" s="72"/>
      <c r="W68"/>
      <c r="X68" s="72" t="str">
        <f t="shared" si="55"/>
        <v>false</v>
      </c>
      <c r="Y68" s="72"/>
      <c r="Z68"/>
      <c r="AA68" s="72" t="s">
        <v>331</v>
      </c>
      <c r="AB68" s="72"/>
      <c r="AC68"/>
      <c r="AD68" s="72" t="s">
        <v>329</v>
      </c>
      <c r="AE68" s="67" t="str">
        <f t="shared" si="56"/>
        <v>4h_24_7</v>
      </c>
      <c r="AF68" s="67" t="str">
        <f>$AH$4</f>
        <v>4h_bhbd</v>
      </c>
      <c r="AG68" s="67"/>
      <c r="AH68" s="71"/>
      <c r="AI68" s="72" t="str">
        <f t="shared" si="57"/>
        <v>4h_24_7</v>
      </c>
      <c r="AJ68" s="72"/>
      <c r="AK68"/>
      <c r="AL68" s="72" t="s">
        <v>329</v>
      </c>
      <c r="AM68" s="72" t="s">
        <v>330</v>
      </c>
      <c r="AN68"/>
      <c r="AO68" s="72" t="s">
        <v>329</v>
      </c>
      <c r="AP68" s="71" t="str">
        <f t="shared" si="58"/>
        <v>5-60m, 60m+</v>
      </c>
      <c r="AQ68" s="71" t="str">
        <f t="shared" si="59"/>
        <v>0-5m</v>
      </c>
      <c r="AR68" s="72"/>
      <c r="AS68" s="72" t="str">
        <f t="shared" si="60"/>
        <v>5-60m</v>
      </c>
      <c r="AT68" s="72" t="str">
        <f t="shared" si="60"/>
        <v>60m+</v>
      </c>
      <c r="AU68" s="72"/>
      <c r="AV68" s="72"/>
      <c r="AW68" s="72"/>
      <c r="AX68" s="72"/>
      <c r="AY68"/>
      <c r="AZ68" s="70" t="s">
        <v>331</v>
      </c>
      <c r="BA68" s="70"/>
      <c r="BB68"/>
      <c r="BC68" s="72" t="s">
        <v>329</v>
      </c>
      <c r="BD68" s="72" t="s">
        <v>330</v>
      </c>
      <c r="BE68"/>
      <c r="BF68" s="72" t="s">
        <v>329</v>
      </c>
      <c r="BG68" s="71" t="str">
        <f t="shared" si="61"/>
        <v>36_months</v>
      </c>
      <c r="BH68" s="71" t="str">
        <f t="shared" si="62"/>
        <v>12_months</v>
      </c>
      <c r="BI68" s="71"/>
      <c r="BJ68" s="72" t="str">
        <f t="shared" si="63"/>
        <v>36_months</v>
      </c>
      <c r="BK68"/>
      <c r="BL68" s="70" t="s">
        <v>329</v>
      </c>
      <c r="BM68" s="71" t="str">
        <f t="shared" si="64"/>
        <v>active_standby</v>
      </c>
      <c r="BN68" s="71" t="str">
        <f t="shared" si="65"/>
        <v>none</v>
      </c>
      <c r="BO68" s="71"/>
      <c r="BP68" s="72" t="str">
        <f t="shared" si="66"/>
        <v>active_standby</v>
      </c>
      <c r="BQ68" s="72"/>
      <c r="BR68"/>
      <c r="BS68" s="72" t="s">
        <v>331</v>
      </c>
      <c r="BT68" s="71"/>
      <c r="BU68" s="72"/>
      <c r="BV68"/>
      <c r="BW68" s="72" t="s">
        <v>331</v>
      </c>
      <c r="BX68" s="71"/>
      <c r="BY68"/>
      <c r="BZ68" s="72" t="s">
        <v>331</v>
      </c>
      <c r="CA68" s="71"/>
      <c r="CB68"/>
      <c r="CC68" s="72" t="s">
        <v>331</v>
      </c>
      <c r="CD68" s="71"/>
      <c r="CE68"/>
      <c r="CF68" s="72" t="s">
        <v>331</v>
      </c>
      <c r="CG68" s="71"/>
      <c r="CH68"/>
      <c r="CI68" s="72" t="s">
        <v>331</v>
      </c>
      <c r="CJ68" s="71"/>
      <c r="CK68" s="71"/>
      <c r="CL68"/>
      <c r="CM68" s="72" t="s">
        <v>331</v>
      </c>
      <c r="CN68" s="71"/>
      <c r="CO68" s="71"/>
      <c r="CP68" s="71"/>
      <c r="CQ68"/>
      <c r="CR68" s="72" t="s">
        <v>331</v>
      </c>
      <c r="CS68" s="71"/>
      <c r="CT68" s="71"/>
      <c r="CU68"/>
      <c r="CV68" s="72" t="s">
        <v>331</v>
      </c>
      <c r="CW68" s="71"/>
    </row>
    <row r="69" spans="1:1024" s="73" customFormat="1" x14ac:dyDescent="0.25">
      <c r="A69" s="68" t="s">
        <v>102</v>
      </c>
      <c r="B69" s="67" t="s">
        <v>103</v>
      </c>
      <c r="C69" s="68" t="str">
        <f>$C$66</f>
        <v>SD</v>
      </c>
      <c r="D69" s="67" t="s">
        <v>155</v>
      </c>
      <c r="E69" s="68" t="s">
        <v>522</v>
      </c>
      <c r="F69" s="67" t="s">
        <v>523</v>
      </c>
      <c r="G69" s="67" t="s">
        <v>524</v>
      </c>
      <c r="H69" s="67" t="s">
        <v>94</v>
      </c>
      <c r="I69" s="67">
        <v>13</v>
      </c>
      <c r="J69" s="67" t="s">
        <v>322</v>
      </c>
      <c r="K69" s="67" t="str">
        <f t="shared" si="53"/>
        <v>CONFORT</v>
      </c>
      <c r="L69" s="67" t="s">
        <v>515</v>
      </c>
      <c r="M69" s="69" t="s">
        <v>324</v>
      </c>
      <c r="N69" s="67" t="s">
        <v>103</v>
      </c>
      <c r="O69" s="67" t="s">
        <v>438</v>
      </c>
      <c r="P69" s="67" t="s">
        <v>325</v>
      </c>
      <c r="Q69" s="67" t="s">
        <v>326</v>
      </c>
      <c r="R69" s="69" t="s">
        <v>327</v>
      </c>
      <c r="S69" s="69"/>
      <c r="T69"/>
      <c r="U69" s="72" t="str">
        <f t="shared" si="54"/>
        <v>true</v>
      </c>
      <c r="V69" s="72" t="s">
        <v>330</v>
      </c>
      <c r="W69"/>
      <c r="X69" s="72" t="str">
        <f t="shared" si="55"/>
        <v>true</v>
      </c>
      <c r="Y69" s="72" t="s">
        <v>330</v>
      </c>
      <c r="Z69"/>
      <c r="AA69" s="72" t="s">
        <v>331</v>
      </c>
      <c r="AB69" s="72"/>
      <c r="AC69"/>
      <c r="AD69" s="72" t="s">
        <v>329</v>
      </c>
      <c r="AE69" s="71" t="str">
        <f t="shared" si="56"/>
        <v>4h_bhbd, 4h_24_7</v>
      </c>
      <c r="AF69" s="71" t="str">
        <f>$AG$4</f>
        <v>none</v>
      </c>
      <c r="AG69" s="71"/>
      <c r="AH69" s="72" t="str">
        <f>AH$4</f>
        <v>4h_bhbd</v>
      </c>
      <c r="AI69" s="72" t="str">
        <f t="shared" si="57"/>
        <v>4h_24_7</v>
      </c>
      <c r="AJ69" s="72"/>
      <c r="AK69"/>
      <c r="AL69" s="72" t="s">
        <v>329</v>
      </c>
      <c r="AM69" s="72" t="s">
        <v>330</v>
      </c>
      <c r="AN69"/>
      <c r="AO69" s="72" t="s">
        <v>329</v>
      </c>
      <c r="AP69" s="71" t="str">
        <f t="shared" si="58"/>
        <v>5-60m, 60m+</v>
      </c>
      <c r="AQ69" s="71" t="str">
        <f t="shared" si="59"/>
        <v>0-5m</v>
      </c>
      <c r="AR69" s="72"/>
      <c r="AS69" s="72" t="str">
        <f t="shared" si="60"/>
        <v>5-60m</v>
      </c>
      <c r="AT69" s="72" t="str">
        <f t="shared" si="60"/>
        <v>60m+</v>
      </c>
      <c r="AU69" s="72"/>
      <c r="AV69" s="72"/>
      <c r="AW69" s="72"/>
      <c r="AX69" s="72"/>
      <c r="AY69"/>
      <c r="AZ69" s="70" t="s">
        <v>331</v>
      </c>
      <c r="BA69" s="70"/>
      <c r="BB69"/>
      <c r="BC69" s="72" t="s">
        <v>329</v>
      </c>
      <c r="BD69" s="72" t="s">
        <v>330</v>
      </c>
      <c r="BE69"/>
      <c r="BF69" s="72" t="s">
        <v>329</v>
      </c>
      <c r="BG69" s="71" t="str">
        <f t="shared" si="61"/>
        <v>36_months</v>
      </c>
      <c r="BH69" s="71" t="str">
        <f t="shared" si="62"/>
        <v>12_months</v>
      </c>
      <c r="BI69" s="71"/>
      <c r="BJ69" s="72" t="str">
        <f t="shared" si="63"/>
        <v>36_months</v>
      </c>
      <c r="BK69"/>
      <c r="BL69" s="70" t="s">
        <v>329</v>
      </c>
      <c r="BM69" s="71" t="str">
        <f t="shared" si="64"/>
        <v>active_standby</v>
      </c>
      <c r="BN69" s="71" t="str">
        <f t="shared" si="65"/>
        <v>none</v>
      </c>
      <c r="BO69" s="71"/>
      <c r="BP69" s="72" t="str">
        <f t="shared" si="66"/>
        <v>active_standby</v>
      </c>
      <c r="BQ69" s="72"/>
      <c r="BR69"/>
      <c r="BS69" s="72" t="s">
        <v>331</v>
      </c>
      <c r="BT69" s="71"/>
      <c r="BU69" s="72"/>
      <c r="BV69"/>
      <c r="BW69" s="72" t="s">
        <v>331</v>
      </c>
      <c r="BX69" s="71"/>
      <c r="BY69"/>
      <c r="BZ69" s="72" t="s">
        <v>331</v>
      </c>
      <c r="CA69" s="71"/>
      <c r="CB69"/>
      <c r="CC69" s="72" t="s">
        <v>331</v>
      </c>
      <c r="CD69" s="71"/>
      <c r="CE69"/>
      <c r="CF69" s="72" t="s">
        <v>331</v>
      </c>
      <c r="CG69" s="71"/>
      <c r="CH69"/>
      <c r="CI69" s="72" t="s">
        <v>331</v>
      </c>
      <c r="CJ69" s="71"/>
      <c r="CK69" s="71"/>
      <c r="CL69"/>
      <c r="CM69" s="72" t="s">
        <v>331</v>
      </c>
      <c r="CN69" s="71"/>
      <c r="CO69" s="71"/>
      <c r="CP69" s="71"/>
      <c r="CQ69"/>
      <c r="CR69" s="72" t="s">
        <v>331</v>
      </c>
      <c r="CS69" s="71"/>
      <c r="CT69" s="71"/>
      <c r="CU69"/>
      <c r="CV69" s="72" t="s">
        <v>331</v>
      </c>
      <c r="CW69" s="71"/>
    </row>
    <row r="70" spans="1:1024" s="73" customFormat="1" x14ac:dyDescent="0.25">
      <c r="A70" s="68" t="s">
        <v>102</v>
      </c>
      <c r="B70" s="67" t="s">
        <v>103</v>
      </c>
      <c r="C70" s="68" t="str">
        <f>$C$66</f>
        <v>SD</v>
      </c>
      <c r="D70" s="67" t="s">
        <v>155</v>
      </c>
      <c r="E70" s="68" t="s">
        <v>525</v>
      </c>
      <c r="F70" s="67" t="s">
        <v>526</v>
      </c>
      <c r="G70" s="67" t="s">
        <v>527</v>
      </c>
      <c r="H70" s="67" t="s">
        <v>94</v>
      </c>
      <c r="I70" s="67">
        <v>16</v>
      </c>
      <c r="J70" s="67" t="s">
        <v>322</v>
      </c>
      <c r="K70" s="67" t="str">
        <f t="shared" si="53"/>
        <v>CONFORT</v>
      </c>
      <c r="L70" s="67" t="s">
        <v>515</v>
      </c>
      <c r="M70" s="69" t="s">
        <v>324</v>
      </c>
      <c r="N70" s="67" t="s">
        <v>103</v>
      </c>
      <c r="O70" s="67" t="s">
        <v>438</v>
      </c>
      <c r="P70" s="67" t="s">
        <v>325</v>
      </c>
      <c r="Q70" s="67" t="s">
        <v>326</v>
      </c>
      <c r="R70" s="80" t="s">
        <v>447</v>
      </c>
      <c r="S70" s="80"/>
      <c r="T70"/>
      <c r="U70" s="72" t="str">
        <f t="shared" si="54"/>
        <v>false</v>
      </c>
      <c r="V70" s="72"/>
      <c r="W70"/>
      <c r="X70" s="72" t="str">
        <f t="shared" si="55"/>
        <v>false</v>
      </c>
      <c r="Y70" s="72"/>
      <c r="Z70"/>
      <c r="AA70" s="72" t="s">
        <v>331</v>
      </c>
      <c r="AB70" s="72"/>
      <c r="AC70"/>
      <c r="AD70" s="72" t="s">
        <v>329</v>
      </c>
      <c r="AE70" s="71" t="str">
        <f t="shared" si="56"/>
        <v>4h_bhbd, 4h_24_7</v>
      </c>
      <c r="AF70" s="71" t="str">
        <f>$AG$4</f>
        <v>none</v>
      </c>
      <c r="AG70" s="71"/>
      <c r="AH70" s="72" t="str">
        <f>AH$4</f>
        <v>4h_bhbd</v>
      </c>
      <c r="AI70" s="72" t="str">
        <f t="shared" si="57"/>
        <v>4h_24_7</v>
      </c>
      <c r="AJ70" s="72"/>
      <c r="AK70"/>
      <c r="AL70" s="72" t="s">
        <v>329</v>
      </c>
      <c r="AM70" s="72" t="s">
        <v>330</v>
      </c>
      <c r="AN70"/>
      <c r="AO70" s="72" t="s">
        <v>329</v>
      </c>
      <c r="AP70" s="71" t="str">
        <f t="shared" si="58"/>
        <v>5-60m, 60m+</v>
      </c>
      <c r="AQ70" s="71" t="str">
        <f t="shared" si="59"/>
        <v>0-5m</v>
      </c>
      <c r="AR70" s="72"/>
      <c r="AS70" s="72" t="str">
        <f t="shared" si="60"/>
        <v>5-60m</v>
      </c>
      <c r="AT70" s="72" t="str">
        <f t="shared" si="60"/>
        <v>60m+</v>
      </c>
      <c r="AU70" s="72"/>
      <c r="AV70" s="72"/>
      <c r="AW70" s="72"/>
      <c r="AX70" s="72"/>
      <c r="AY70"/>
      <c r="AZ70" s="70" t="s">
        <v>331</v>
      </c>
      <c r="BA70" s="70"/>
      <c r="BB70"/>
      <c r="BC70" s="72" t="s">
        <v>329</v>
      </c>
      <c r="BD70" s="72" t="s">
        <v>330</v>
      </c>
      <c r="BE70"/>
      <c r="BF70" s="72" t="s">
        <v>329</v>
      </c>
      <c r="BG70" s="71" t="str">
        <f t="shared" si="61"/>
        <v>36_months</v>
      </c>
      <c r="BH70" s="71" t="str">
        <f t="shared" si="62"/>
        <v>12_months</v>
      </c>
      <c r="BI70" s="71"/>
      <c r="BJ70" s="72" t="str">
        <f t="shared" si="63"/>
        <v>36_months</v>
      </c>
      <c r="BK70"/>
      <c r="BL70" s="70" t="s">
        <v>329</v>
      </c>
      <c r="BM70" s="71" t="str">
        <f t="shared" si="64"/>
        <v>active_standby</v>
      </c>
      <c r="BN70" s="71" t="str">
        <f t="shared" si="65"/>
        <v>none</v>
      </c>
      <c r="BO70" s="71"/>
      <c r="BP70" s="72" t="str">
        <f t="shared" si="66"/>
        <v>active_standby</v>
      </c>
      <c r="BQ70" s="72"/>
      <c r="BR70"/>
      <c r="BS70" s="72" t="s">
        <v>331</v>
      </c>
      <c r="BT70" s="71"/>
      <c r="BU70" s="72"/>
      <c r="BV70"/>
      <c r="BW70" s="72" t="s">
        <v>331</v>
      </c>
      <c r="BX70" s="71"/>
      <c r="BY70"/>
      <c r="BZ70" s="72" t="s">
        <v>331</v>
      </c>
      <c r="CA70" s="71"/>
      <c r="CB70"/>
      <c r="CC70" s="72" t="s">
        <v>331</v>
      </c>
      <c r="CD70" s="71"/>
      <c r="CE70"/>
      <c r="CF70" s="72" t="s">
        <v>331</v>
      </c>
      <c r="CG70" s="71"/>
      <c r="CH70"/>
      <c r="CI70" s="72" t="s">
        <v>331</v>
      </c>
      <c r="CJ70" s="71"/>
      <c r="CK70" s="71"/>
      <c r="CL70"/>
      <c r="CM70" s="72" t="s">
        <v>331</v>
      </c>
      <c r="CN70" s="71"/>
      <c r="CO70" s="71"/>
      <c r="CP70" s="71"/>
      <c r="CQ70"/>
      <c r="CR70" s="72" t="s">
        <v>331</v>
      </c>
      <c r="CS70" s="71"/>
      <c r="CT70" s="71"/>
      <c r="CU70"/>
      <c r="CV70" s="72" t="s">
        <v>331</v>
      </c>
      <c r="CW70" s="71"/>
    </row>
    <row r="71" spans="1:1024" s="73" customFormat="1" x14ac:dyDescent="0.25">
      <c r="A71" s="68" t="s">
        <v>102</v>
      </c>
      <c r="B71" s="67" t="s">
        <v>103</v>
      </c>
      <c r="C71" s="68" t="str">
        <f>$C$66</f>
        <v>SD</v>
      </c>
      <c r="D71" s="67" t="s">
        <v>155</v>
      </c>
      <c r="E71" s="68" t="s">
        <v>528</v>
      </c>
      <c r="F71" s="67" t="s">
        <v>529</v>
      </c>
      <c r="G71" s="67" t="s">
        <v>530</v>
      </c>
      <c r="H71" s="67" t="s">
        <v>94</v>
      </c>
      <c r="I71" s="67">
        <v>19</v>
      </c>
      <c r="J71" s="67" t="s">
        <v>322</v>
      </c>
      <c r="K71" s="67" t="str">
        <f t="shared" si="53"/>
        <v>CONFORT</v>
      </c>
      <c r="L71" s="67" t="s">
        <v>515</v>
      </c>
      <c r="M71" s="69" t="s">
        <v>324</v>
      </c>
      <c r="N71" s="67" t="s">
        <v>103</v>
      </c>
      <c r="O71" s="67" t="s">
        <v>438</v>
      </c>
      <c r="P71" s="67" t="s">
        <v>325</v>
      </c>
      <c r="Q71" s="67" t="s">
        <v>326</v>
      </c>
      <c r="R71" s="82" t="s">
        <v>464</v>
      </c>
      <c r="S71" s="82"/>
      <c r="T71"/>
      <c r="U71" s="72" t="str">
        <f t="shared" si="54"/>
        <v>false</v>
      </c>
      <c r="V71" s="72"/>
      <c r="W71"/>
      <c r="X71" s="72" t="str">
        <f t="shared" si="55"/>
        <v>false</v>
      </c>
      <c r="Y71" s="72"/>
      <c r="Z71"/>
      <c r="AA71" s="72" t="s">
        <v>331</v>
      </c>
      <c r="AB71" s="72"/>
      <c r="AC71"/>
      <c r="AD71" s="72" t="s">
        <v>329</v>
      </c>
      <c r="AE71" s="71" t="str">
        <f t="shared" si="56"/>
        <v>4h_bhbd, 4h_24_7</v>
      </c>
      <c r="AF71" s="71" t="str">
        <f>$AG$4</f>
        <v>none</v>
      </c>
      <c r="AG71" s="71"/>
      <c r="AH71" s="72" t="str">
        <f>AH$4</f>
        <v>4h_bhbd</v>
      </c>
      <c r="AI71" s="72" t="str">
        <f t="shared" si="57"/>
        <v>4h_24_7</v>
      </c>
      <c r="AJ71" s="72"/>
      <c r="AK71"/>
      <c r="AL71" s="72" t="s">
        <v>329</v>
      </c>
      <c r="AM71" s="72" t="s">
        <v>330</v>
      </c>
      <c r="AN71"/>
      <c r="AO71" s="72" t="s">
        <v>329</v>
      </c>
      <c r="AP71" s="71" t="str">
        <f t="shared" si="58"/>
        <v>5-60m, 60m+</v>
      </c>
      <c r="AQ71" s="71" t="str">
        <f t="shared" si="59"/>
        <v>0-5m</v>
      </c>
      <c r="AR71" s="72"/>
      <c r="AS71" s="72" t="str">
        <f t="shared" si="60"/>
        <v>5-60m</v>
      </c>
      <c r="AT71" s="72" t="str">
        <f t="shared" si="60"/>
        <v>60m+</v>
      </c>
      <c r="AU71" s="72"/>
      <c r="AV71" s="72"/>
      <c r="AW71" s="72"/>
      <c r="AX71" s="72"/>
      <c r="AY71"/>
      <c r="AZ71" s="70" t="s">
        <v>331</v>
      </c>
      <c r="BA71" s="70"/>
      <c r="BB71"/>
      <c r="BC71" s="72" t="s">
        <v>329</v>
      </c>
      <c r="BD71" s="72" t="s">
        <v>330</v>
      </c>
      <c r="BE71"/>
      <c r="BF71" s="72" t="s">
        <v>329</v>
      </c>
      <c r="BG71" s="71" t="str">
        <f t="shared" si="61"/>
        <v>36_months</v>
      </c>
      <c r="BH71" s="71" t="str">
        <f t="shared" si="62"/>
        <v>12_months</v>
      </c>
      <c r="BI71" s="71"/>
      <c r="BJ71" s="72" t="str">
        <f t="shared" si="63"/>
        <v>36_months</v>
      </c>
      <c r="BK71"/>
      <c r="BL71" s="70" t="s">
        <v>329</v>
      </c>
      <c r="BM71" s="71" t="str">
        <f t="shared" si="64"/>
        <v>active_standby</v>
      </c>
      <c r="BN71" s="71" t="str">
        <f t="shared" si="65"/>
        <v>none</v>
      </c>
      <c r="BO71" s="71"/>
      <c r="BP71" s="72" t="str">
        <f t="shared" si="66"/>
        <v>active_standby</v>
      </c>
      <c r="BQ71" s="72"/>
      <c r="BR71"/>
      <c r="BS71" s="72" t="s">
        <v>331</v>
      </c>
      <c r="BT71" s="71"/>
      <c r="BU71" s="72"/>
      <c r="BV71"/>
      <c r="BW71" s="72" t="s">
        <v>331</v>
      </c>
      <c r="BX71" s="71"/>
      <c r="BY71"/>
      <c r="BZ71" s="72" t="s">
        <v>331</v>
      </c>
      <c r="CA71" s="71"/>
      <c r="CB71"/>
      <c r="CC71" s="72" t="s">
        <v>331</v>
      </c>
      <c r="CD71" s="71"/>
      <c r="CE71"/>
      <c r="CF71" s="72" t="s">
        <v>331</v>
      </c>
      <c r="CG71" s="71"/>
      <c r="CH71"/>
      <c r="CI71" s="72" t="s">
        <v>331</v>
      </c>
      <c r="CJ71" s="71"/>
      <c r="CK71" s="71"/>
      <c r="CL71"/>
      <c r="CM71" s="72" t="s">
        <v>331</v>
      </c>
      <c r="CN71" s="71"/>
      <c r="CO71" s="71"/>
      <c r="CP71" s="71"/>
      <c r="CQ71"/>
      <c r="CR71" s="72" t="s">
        <v>331</v>
      </c>
      <c r="CS71" s="71"/>
      <c r="CT71" s="71"/>
      <c r="CU71"/>
      <c r="CV71" s="72" t="s">
        <v>331</v>
      </c>
      <c r="CW71" s="71"/>
    </row>
    <row r="72" spans="1:1024" s="76" customFormat="1" x14ac:dyDescent="0.25">
      <c r="T72"/>
      <c r="U72" s="78"/>
      <c r="V72" s="78"/>
      <c r="W72"/>
      <c r="X72" s="78"/>
      <c r="Y72" s="78"/>
      <c r="Z72"/>
      <c r="AA72" s="78"/>
      <c r="AB72" s="78"/>
      <c r="AC72"/>
      <c r="AD72" s="78"/>
      <c r="AE72" s="73"/>
      <c r="AF72" s="73"/>
      <c r="AG72" s="73"/>
      <c r="AH72" s="78"/>
      <c r="AI72" s="78"/>
      <c r="AJ72" s="78"/>
      <c r="AK72"/>
      <c r="AL72" s="78"/>
      <c r="AM72" s="78"/>
      <c r="AN72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/>
      <c r="AZ72" s="78"/>
      <c r="BA72" s="78"/>
      <c r="BB72"/>
      <c r="BC72" s="78"/>
      <c r="BD72" s="78" t="s">
        <v>330</v>
      </c>
      <c r="BE72"/>
      <c r="BF72" s="78"/>
      <c r="BG72" s="73"/>
      <c r="BH72" s="73"/>
      <c r="BI72" s="73"/>
      <c r="BJ72" s="78"/>
      <c r="BK72"/>
      <c r="BL72" s="78"/>
      <c r="BM72" s="78"/>
      <c r="BN72" s="78"/>
      <c r="BO72" s="78"/>
      <c r="BP72" s="78"/>
      <c r="BQ72" s="78"/>
      <c r="BR72"/>
      <c r="BS72" s="78"/>
      <c r="BT72" s="78"/>
      <c r="BU72" s="78"/>
      <c r="BV72"/>
      <c r="BW72" s="78"/>
      <c r="BX72" s="78"/>
      <c r="BY72"/>
      <c r="BZ72" s="73"/>
      <c r="CA72" s="73"/>
      <c r="CB72"/>
      <c r="CC72" s="73"/>
      <c r="CD72" s="73"/>
      <c r="CE72"/>
      <c r="CF72" s="73"/>
      <c r="CG72" s="73"/>
      <c r="CH72"/>
      <c r="CI72" s="73"/>
      <c r="CJ72" s="73"/>
      <c r="CK72" s="73"/>
      <c r="CL72"/>
      <c r="CM72" s="73"/>
      <c r="CN72" s="73"/>
      <c r="CO72" s="73"/>
      <c r="CP72" s="73"/>
      <c r="CQ72"/>
      <c r="CR72" s="73"/>
      <c r="CS72" s="73"/>
      <c r="CT72" s="73"/>
      <c r="CU72"/>
      <c r="CV72" s="73"/>
      <c r="CW72" s="73"/>
      <c r="AMH72" s="73"/>
      <c r="AMI72" s="73"/>
      <c r="AMJ72" s="73"/>
    </row>
    <row r="73" spans="1:1024" s="73" customFormat="1" x14ac:dyDescent="0.25">
      <c r="A73" s="65" t="s">
        <v>102</v>
      </c>
      <c r="B73" s="66" t="s">
        <v>103</v>
      </c>
      <c r="C73" s="65" t="s">
        <v>157</v>
      </c>
      <c r="D73" s="67" t="s">
        <v>158</v>
      </c>
      <c r="E73" s="68" t="s">
        <v>531</v>
      </c>
      <c r="F73" s="67" t="s">
        <v>532</v>
      </c>
      <c r="G73" s="67" t="s">
        <v>533</v>
      </c>
      <c r="H73" s="67" t="s">
        <v>94</v>
      </c>
      <c r="I73" s="67">
        <v>1</v>
      </c>
      <c r="J73" s="67" t="s">
        <v>322</v>
      </c>
      <c r="K73" s="67" t="str">
        <f t="shared" ref="K73:K78" si="67">IF(P73="G","PREMIUM",IF(LEFT(M73,6)="Orange","PREMIUM","CONFORT"))</f>
        <v>PREMIUM</v>
      </c>
      <c r="L73" s="67" t="s">
        <v>534</v>
      </c>
      <c r="M73" s="69" t="s">
        <v>324</v>
      </c>
      <c r="N73" s="67" t="s">
        <v>103</v>
      </c>
      <c r="O73" s="67" t="s">
        <v>438</v>
      </c>
      <c r="P73" s="67" t="s">
        <v>443</v>
      </c>
      <c r="Q73" s="67" t="s">
        <v>326</v>
      </c>
      <c r="R73" s="69" t="s">
        <v>327</v>
      </c>
      <c r="S73" s="69"/>
      <c r="T73"/>
      <c r="U73" s="72" t="str">
        <f t="shared" ref="U73:U78" si="68">IF($R73="1 pair","true","false")</f>
        <v>true</v>
      </c>
      <c r="V73" s="72" t="s">
        <v>330</v>
      </c>
      <c r="W73"/>
      <c r="X73" s="72" t="str">
        <f t="shared" ref="X73:X78" si="69">IF($R73="1 pair","true","false")</f>
        <v>true</v>
      </c>
      <c r="Y73" s="72" t="s">
        <v>330</v>
      </c>
      <c r="Z73"/>
      <c r="AA73" s="72" t="s">
        <v>331</v>
      </c>
      <c r="AB73" s="72"/>
      <c r="AC73"/>
      <c r="AD73" s="72" t="s">
        <v>329</v>
      </c>
      <c r="AE73" s="67" t="str">
        <f t="shared" ref="AE73:AE78" si="70">IF(AD73="true",CONCATENATE(IF(AG73="","",CONCATENATE(AG73,", ")),IF(AH73="","",CONCATENATE(AH73, ", ")),IF(AI73="","",AI73)),"_")</f>
        <v>4h_24_7</v>
      </c>
      <c r="AF73" s="67" t="str">
        <f>$AH$4</f>
        <v>4h_bhbd</v>
      </c>
      <c r="AG73" s="67"/>
      <c r="AH73" s="71"/>
      <c r="AI73" s="72" t="str">
        <f t="shared" ref="AI73:AI78" si="71">AI$4</f>
        <v>4h_24_7</v>
      </c>
      <c r="AJ73" s="72"/>
      <c r="AK73"/>
      <c r="AL73" s="72" t="s">
        <v>329</v>
      </c>
      <c r="AM73" s="72" t="s">
        <v>330</v>
      </c>
      <c r="AN73"/>
      <c r="AO73" s="72" t="s">
        <v>329</v>
      </c>
      <c r="AP73" s="71" t="str">
        <f t="shared" ref="AP73:AP78" si="72">IF(AO73="true",CONCATENATE(IF(AR73="","",CONCATENATE(AR$4,", ")),IF(AS73="","",AS$4), ", ",IF(AT73="","",AT$4)),"_")</f>
        <v>5-60m, 60m+</v>
      </c>
      <c r="AQ73" s="71" t="str">
        <f t="shared" ref="AQ73:AQ78" si="73">AR$4</f>
        <v>0-5m</v>
      </c>
      <c r="AR73" s="72"/>
      <c r="AS73" s="72" t="str">
        <f t="shared" ref="AS73:AT78" si="74">AS$4</f>
        <v>5-60m</v>
      </c>
      <c r="AT73" s="72" t="str">
        <f t="shared" si="74"/>
        <v>60m+</v>
      </c>
      <c r="AU73" s="72"/>
      <c r="AV73" s="72"/>
      <c r="AW73" s="72"/>
      <c r="AX73" s="72"/>
      <c r="AY73"/>
      <c r="AZ73" s="70" t="s">
        <v>331</v>
      </c>
      <c r="BA73" s="70"/>
      <c r="BB73"/>
      <c r="BC73" s="72" t="s">
        <v>329</v>
      </c>
      <c r="BD73" s="72" t="s">
        <v>330</v>
      </c>
      <c r="BE73"/>
      <c r="BF73" s="72" t="s">
        <v>329</v>
      </c>
      <c r="BG73" s="71" t="str">
        <f t="shared" ref="BG73:BG78" si="75">IF(BF73="true",CONCATENATE(IF(BJ73="","",$BJ$4)),"_")</f>
        <v>36_months</v>
      </c>
      <c r="BH73" s="71" t="str">
        <f t="shared" ref="BH73:BH78" si="76">BI$4</f>
        <v>12_months</v>
      </c>
      <c r="BI73" s="71"/>
      <c r="BJ73" s="72" t="str">
        <f t="shared" ref="BJ73:BJ78" si="77">BJ$4</f>
        <v>36_months</v>
      </c>
      <c r="BK73"/>
      <c r="BL73" s="70" t="s">
        <v>329</v>
      </c>
      <c r="BM73" s="71" t="str">
        <f t="shared" ref="BM73:BM78" si="78">IF(BL73="true",CONCATENATE(IF(BO73="","",CONCATENATE(BO$4,", ")),IF(BP73="","",BP$4),IF(BQ73="","",CONCATENATE(", ",BQ$4))),"_")</f>
        <v>active_standby</v>
      </c>
      <c r="BN73" s="71" t="str">
        <f t="shared" ref="BN73:BN78" si="79">$BO$4</f>
        <v>none</v>
      </c>
      <c r="BO73" s="71"/>
      <c r="BP73" s="72" t="str">
        <f t="shared" ref="BP73:BP78" si="80">BP$4</f>
        <v>active_standby</v>
      </c>
      <c r="BQ73" s="72"/>
      <c r="BR73"/>
      <c r="BS73" s="72" t="s">
        <v>331</v>
      </c>
      <c r="BT73" s="71"/>
      <c r="BU73" s="72"/>
      <c r="BV73"/>
      <c r="BW73" s="72" t="s">
        <v>331</v>
      </c>
      <c r="BX73" s="71"/>
      <c r="BY73"/>
      <c r="BZ73" s="72" t="s">
        <v>331</v>
      </c>
      <c r="CA73" s="71"/>
      <c r="CB73"/>
      <c r="CC73" s="72" t="s">
        <v>331</v>
      </c>
      <c r="CD73" s="71"/>
      <c r="CE73"/>
      <c r="CF73" s="72" t="s">
        <v>331</v>
      </c>
      <c r="CG73" s="71"/>
      <c r="CH73"/>
      <c r="CI73" s="72" t="s">
        <v>331</v>
      </c>
      <c r="CJ73" s="71"/>
      <c r="CK73" s="71"/>
      <c r="CL73"/>
      <c r="CM73" s="72" t="s">
        <v>331</v>
      </c>
      <c r="CN73" s="71"/>
      <c r="CO73" s="71"/>
      <c r="CP73" s="71"/>
      <c r="CQ73"/>
      <c r="CR73" s="72" t="s">
        <v>331</v>
      </c>
      <c r="CS73" s="71"/>
      <c r="CT73" s="71"/>
      <c r="CU73"/>
      <c r="CV73" s="72" t="s">
        <v>331</v>
      </c>
      <c r="CW73" s="71"/>
    </row>
    <row r="74" spans="1:1024" s="73" customFormat="1" x14ac:dyDescent="0.25">
      <c r="A74" s="68" t="s">
        <v>102</v>
      </c>
      <c r="B74" s="74" t="s">
        <v>103</v>
      </c>
      <c r="C74" s="68" t="str">
        <f>$C$73</f>
        <v>SE</v>
      </c>
      <c r="D74" s="67" t="s">
        <v>158</v>
      </c>
      <c r="E74" s="68" t="s">
        <v>535</v>
      </c>
      <c r="F74" s="67" t="s">
        <v>536</v>
      </c>
      <c r="G74" s="67" t="s">
        <v>537</v>
      </c>
      <c r="H74" s="67" t="s">
        <v>94</v>
      </c>
      <c r="I74" s="67">
        <v>3</v>
      </c>
      <c r="J74" s="67" t="s">
        <v>322</v>
      </c>
      <c r="K74" s="67" t="str">
        <f t="shared" si="67"/>
        <v>PREMIUM</v>
      </c>
      <c r="L74" s="67" t="s">
        <v>534</v>
      </c>
      <c r="M74" s="69" t="s">
        <v>324</v>
      </c>
      <c r="N74" s="67" t="s">
        <v>103</v>
      </c>
      <c r="O74" s="67" t="s">
        <v>438</v>
      </c>
      <c r="P74" s="67" t="s">
        <v>443</v>
      </c>
      <c r="Q74" s="67" t="s">
        <v>326</v>
      </c>
      <c r="R74" s="80" t="s">
        <v>447</v>
      </c>
      <c r="S74" s="80"/>
      <c r="T74"/>
      <c r="U74" s="72" t="str">
        <f t="shared" si="68"/>
        <v>false</v>
      </c>
      <c r="V74" s="72"/>
      <c r="W74"/>
      <c r="X74" s="72" t="str">
        <f t="shared" si="69"/>
        <v>false</v>
      </c>
      <c r="Y74" s="72"/>
      <c r="Z74"/>
      <c r="AA74" s="72" t="s">
        <v>331</v>
      </c>
      <c r="AB74" s="72"/>
      <c r="AC74"/>
      <c r="AD74" s="72" t="s">
        <v>329</v>
      </c>
      <c r="AE74" s="67" t="str">
        <f t="shared" si="70"/>
        <v>4h_24_7</v>
      </c>
      <c r="AF74" s="67" t="str">
        <f>$AH$4</f>
        <v>4h_bhbd</v>
      </c>
      <c r="AG74" s="67"/>
      <c r="AH74" s="71"/>
      <c r="AI74" s="72" t="str">
        <f t="shared" si="71"/>
        <v>4h_24_7</v>
      </c>
      <c r="AJ74" s="72"/>
      <c r="AK74"/>
      <c r="AL74" s="72" t="s">
        <v>329</v>
      </c>
      <c r="AM74" s="72" t="s">
        <v>330</v>
      </c>
      <c r="AN74"/>
      <c r="AO74" s="72" t="s">
        <v>329</v>
      </c>
      <c r="AP74" s="71" t="str">
        <f t="shared" si="72"/>
        <v>5-60m, 60m+</v>
      </c>
      <c r="AQ74" s="71" t="str">
        <f t="shared" si="73"/>
        <v>0-5m</v>
      </c>
      <c r="AR74" s="72"/>
      <c r="AS74" s="72" t="str">
        <f t="shared" si="74"/>
        <v>5-60m</v>
      </c>
      <c r="AT74" s="72" t="str">
        <f t="shared" si="74"/>
        <v>60m+</v>
      </c>
      <c r="AU74" s="72"/>
      <c r="AV74" s="72"/>
      <c r="AW74" s="72"/>
      <c r="AX74" s="72"/>
      <c r="AY74"/>
      <c r="AZ74" s="70" t="s">
        <v>331</v>
      </c>
      <c r="BA74" s="70"/>
      <c r="BB74"/>
      <c r="BC74" s="72" t="s">
        <v>329</v>
      </c>
      <c r="BD74" s="72" t="s">
        <v>330</v>
      </c>
      <c r="BE74"/>
      <c r="BF74" s="72" t="s">
        <v>329</v>
      </c>
      <c r="BG74" s="71" t="str">
        <f t="shared" si="75"/>
        <v>36_months</v>
      </c>
      <c r="BH74" s="71" t="str">
        <f t="shared" si="76"/>
        <v>12_months</v>
      </c>
      <c r="BI74" s="71"/>
      <c r="BJ74" s="72" t="str">
        <f t="shared" si="77"/>
        <v>36_months</v>
      </c>
      <c r="BK74"/>
      <c r="BL74" s="70" t="s">
        <v>329</v>
      </c>
      <c r="BM74" s="71" t="str">
        <f t="shared" si="78"/>
        <v>active_standby</v>
      </c>
      <c r="BN74" s="71" t="str">
        <f t="shared" si="79"/>
        <v>none</v>
      </c>
      <c r="BO74" s="71"/>
      <c r="BP74" s="72" t="str">
        <f t="shared" si="80"/>
        <v>active_standby</v>
      </c>
      <c r="BQ74" s="72"/>
      <c r="BR74"/>
      <c r="BS74" s="72" t="s">
        <v>331</v>
      </c>
      <c r="BT74" s="71"/>
      <c r="BU74" s="72"/>
      <c r="BV74"/>
      <c r="BW74" s="72" t="s">
        <v>331</v>
      </c>
      <c r="BX74" s="71"/>
      <c r="BY74"/>
      <c r="BZ74" s="72" t="s">
        <v>331</v>
      </c>
      <c r="CA74" s="71"/>
      <c r="CB74"/>
      <c r="CC74" s="72" t="s">
        <v>331</v>
      </c>
      <c r="CD74" s="71"/>
      <c r="CE74"/>
      <c r="CF74" s="72" t="s">
        <v>331</v>
      </c>
      <c r="CG74" s="71"/>
      <c r="CH74"/>
      <c r="CI74" s="72" t="s">
        <v>331</v>
      </c>
      <c r="CJ74" s="71"/>
      <c r="CK74" s="71"/>
      <c r="CL74"/>
      <c r="CM74" s="72" t="s">
        <v>331</v>
      </c>
      <c r="CN74" s="71"/>
      <c r="CO74" s="71"/>
      <c r="CP74" s="71"/>
      <c r="CQ74"/>
      <c r="CR74" s="72" t="s">
        <v>331</v>
      </c>
      <c r="CS74" s="71"/>
      <c r="CT74" s="71"/>
      <c r="CU74"/>
      <c r="CV74" s="72" t="s">
        <v>331</v>
      </c>
      <c r="CW74" s="71"/>
    </row>
    <row r="75" spans="1:1024" s="73" customFormat="1" x14ac:dyDescent="0.25">
      <c r="A75" s="68" t="s">
        <v>102</v>
      </c>
      <c r="B75" s="74" t="s">
        <v>103</v>
      </c>
      <c r="C75" s="68" t="str">
        <f>$C$73</f>
        <v>SE</v>
      </c>
      <c r="D75" s="67" t="s">
        <v>158</v>
      </c>
      <c r="E75" s="68" t="s">
        <v>538</v>
      </c>
      <c r="F75" s="67" t="s">
        <v>539</v>
      </c>
      <c r="G75" s="67" t="s">
        <v>540</v>
      </c>
      <c r="H75" s="67" t="s">
        <v>94</v>
      </c>
      <c r="I75" s="67">
        <v>5</v>
      </c>
      <c r="J75" s="67" t="s">
        <v>322</v>
      </c>
      <c r="K75" s="67" t="str">
        <f t="shared" si="67"/>
        <v>PREMIUM</v>
      </c>
      <c r="L75" s="67" t="s">
        <v>534</v>
      </c>
      <c r="M75" s="69" t="s">
        <v>324</v>
      </c>
      <c r="N75" s="67" t="s">
        <v>103</v>
      </c>
      <c r="O75" s="67" t="s">
        <v>438</v>
      </c>
      <c r="P75" s="67" t="s">
        <v>443</v>
      </c>
      <c r="Q75" s="67" t="s">
        <v>326</v>
      </c>
      <c r="R75" s="82" t="s">
        <v>464</v>
      </c>
      <c r="S75" s="82"/>
      <c r="T75"/>
      <c r="U75" s="72" t="str">
        <f t="shared" si="68"/>
        <v>false</v>
      </c>
      <c r="V75" s="72"/>
      <c r="W75"/>
      <c r="X75" s="72" t="str">
        <f t="shared" si="69"/>
        <v>false</v>
      </c>
      <c r="Y75" s="72"/>
      <c r="Z75"/>
      <c r="AA75" s="72" t="s">
        <v>331</v>
      </c>
      <c r="AB75" s="72"/>
      <c r="AC75"/>
      <c r="AD75" s="72" t="s">
        <v>329</v>
      </c>
      <c r="AE75" s="67" t="str">
        <f t="shared" si="70"/>
        <v>4h_24_7</v>
      </c>
      <c r="AF75" s="67" t="str">
        <f>$AH$4</f>
        <v>4h_bhbd</v>
      </c>
      <c r="AG75" s="67"/>
      <c r="AH75" s="71"/>
      <c r="AI75" s="72" t="str">
        <f t="shared" si="71"/>
        <v>4h_24_7</v>
      </c>
      <c r="AJ75" s="72"/>
      <c r="AK75"/>
      <c r="AL75" s="72" t="s">
        <v>329</v>
      </c>
      <c r="AM75" s="72" t="s">
        <v>330</v>
      </c>
      <c r="AN75"/>
      <c r="AO75" s="72" t="s">
        <v>329</v>
      </c>
      <c r="AP75" s="71" t="str">
        <f t="shared" si="72"/>
        <v>5-60m, 60m+</v>
      </c>
      <c r="AQ75" s="71" t="str">
        <f t="shared" si="73"/>
        <v>0-5m</v>
      </c>
      <c r="AR75" s="72"/>
      <c r="AS75" s="72" t="str">
        <f t="shared" si="74"/>
        <v>5-60m</v>
      </c>
      <c r="AT75" s="72" t="str">
        <f t="shared" si="74"/>
        <v>60m+</v>
      </c>
      <c r="AU75" s="72"/>
      <c r="AV75" s="72"/>
      <c r="AW75" s="72"/>
      <c r="AX75" s="72"/>
      <c r="AY75"/>
      <c r="AZ75" s="70" t="s">
        <v>331</v>
      </c>
      <c r="BA75" s="70"/>
      <c r="BB75"/>
      <c r="BC75" s="72" t="s">
        <v>329</v>
      </c>
      <c r="BD75" s="72" t="s">
        <v>330</v>
      </c>
      <c r="BE75"/>
      <c r="BF75" s="72" t="s">
        <v>329</v>
      </c>
      <c r="BG75" s="71" t="str">
        <f t="shared" si="75"/>
        <v>36_months</v>
      </c>
      <c r="BH75" s="71" t="str">
        <f t="shared" si="76"/>
        <v>12_months</v>
      </c>
      <c r="BI75" s="71"/>
      <c r="BJ75" s="72" t="str">
        <f t="shared" si="77"/>
        <v>36_months</v>
      </c>
      <c r="BK75"/>
      <c r="BL75" s="70" t="s">
        <v>329</v>
      </c>
      <c r="BM75" s="71" t="str">
        <f t="shared" si="78"/>
        <v>active_standby</v>
      </c>
      <c r="BN75" s="71" t="str">
        <f t="shared" si="79"/>
        <v>none</v>
      </c>
      <c r="BO75" s="71"/>
      <c r="BP75" s="72" t="str">
        <f t="shared" si="80"/>
        <v>active_standby</v>
      </c>
      <c r="BQ75" s="72"/>
      <c r="BR75"/>
      <c r="BS75" s="72" t="s">
        <v>331</v>
      </c>
      <c r="BT75" s="71"/>
      <c r="BU75" s="72"/>
      <c r="BV75"/>
      <c r="BW75" s="72" t="s">
        <v>331</v>
      </c>
      <c r="BX75" s="71"/>
      <c r="BY75"/>
      <c r="BZ75" s="72" t="s">
        <v>331</v>
      </c>
      <c r="CA75" s="71"/>
      <c r="CB75"/>
      <c r="CC75" s="72" t="s">
        <v>331</v>
      </c>
      <c r="CD75" s="71"/>
      <c r="CE75"/>
      <c r="CF75" s="72" t="s">
        <v>331</v>
      </c>
      <c r="CG75" s="71"/>
      <c r="CH75"/>
      <c r="CI75" s="72" t="s">
        <v>331</v>
      </c>
      <c r="CJ75" s="71"/>
      <c r="CK75" s="71"/>
      <c r="CL75"/>
      <c r="CM75" s="72" t="s">
        <v>331</v>
      </c>
      <c r="CN75" s="71"/>
      <c r="CO75" s="71"/>
      <c r="CP75" s="71"/>
      <c r="CQ75"/>
      <c r="CR75" s="72" t="s">
        <v>331</v>
      </c>
      <c r="CS75" s="71"/>
      <c r="CT75" s="71"/>
      <c r="CU75"/>
      <c r="CV75" s="72" t="s">
        <v>331</v>
      </c>
      <c r="CW75" s="71"/>
    </row>
    <row r="76" spans="1:1024" s="73" customFormat="1" x14ac:dyDescent="0.25">
      <c r="A76" s="68" t="s">
        <v>102</v>
      </c>
      <c r="B76" s="67" t="s">
        <v>103</v>
      </c>
      <c r="C76" s="68" t="str">
        <f>$C$73</f>
        <v>SE</v>
      </c>
      <c r="D76" s="67" t="s">
        <v>158</v>
      </c>
      <c r="E76" s="68" t="s">
        <v>541</v>
      </c>
      <c r="F76" s="67" t="s">
        <v>542</v>
      </c>
      <c r="G76" s="67" t="s">
        <v>543</v>
      </c>
      <c r="H76" s="67" t="s">
        <v>94</v>
      </c>
      <c r="I76" s="67">
        <v>7</v>
      </c>
      <c r="J76" s="67" t="s">
        <v>322</v>
      </c>
      <c r="K76" s="67" t="str">
        <f t="shared" si="67"/>
        <v>CONFORT</v>
      </c>
      <c r="L76" s="67" t="s">
        <v>534</v>
      </c>
      <c r="M76" s="69" t="s">
        <v>324</v>
      </c>
      <c r="N76" s="67" t="s">
        <v>103</v>
      </c>
      <c r="O76" s="67" t="s">
        <v>438</v>
      </c>
      <c r="P76" s="67" t="s">
        <v>325</v>
      </c>
      <c r="Q76" s="67" t="s">
        <v>326</v>
      </c>
      <c r="R76" s="69" t="s">
        <v>327</v>
      </c>
      <c r="S76" s="69"/>
      <c r="T76"/>
      <c r="U76" s="72" t="str">
        <f t="shared" si="68"/>
        <v>true</v>
      </c>
      <c r="V76" s="72" t="s">
        <v>330</v>
      </c>
      <c r="W76"/>
      <c r="X76" s="72" t="str">
        <f t="shared" si="69"/>
        <v>true</v>
      </c>
      <c r="Y76" s="72" t="s">
        <v>330</v>
      </c>
      <c r="Z76"/>
      <c r="AA76" s="72" t="s">
        <v>331</v>
      </c>
      <c r="AB76" s="72"/>
      <c r="AC76"/>
      <c r="AD76" s="72" t="s">
        <v>329</v>
      </c>
      <c r="AE76" s="71" t="str">
        <f t="shared" si="70"/>
        <v>4h_bhbd, 4h_24_7</v>
      </c>
      <c r="AF76" s="71" t="str">
        <f>$AG$4</f>
        <v>none</v>
      </c>
      <c r="AG76" s="71"/>
      <c r="AH76" s="72" t="str">
        <f>AH$4</f>
        <v>4h_bhbd</v>
      </c>
      <c r="AI76" s="72" t="str">
        <f t="shared" si="71"/>
        <v>4h_24_7</v>
      </c>
      <c r="AJ76" s="72"/>
      <c r="AK76"/>
      <c r="AL76" s="72" t="s">
        <v>329</v>
      </c>
      <c r="AM76" s="72" t="s">
        <v>330</v>
      </c>
      <c r="AN76"/>
      <c r="AO76" s="72" t="s">
        <v>329</v>
      </c>
      <c r="AP76" s="71" t="str">
        <f t="shared" si="72"/>
        <v>5-60m, 60m+</v>
      </c>
      <c r="AQ76" s="71" t="str">
        <f t="shared" si="73"/>
        <v>0-5m</v>
      </c>
      <c r="AR76" s="72"/>
      <c r="AS76" s="72" t="str">
        <f t="shared" si="74"/>
        <v>5-60m</v>
      </c>
      <c r="AT76" s="72" t="str">
        <f t="shared" si="74"/>
        <v>60m+</v>
      </c>
      <c r="AU76" s="72"/>
      <c r="AV76" s="72"/>
      <c r="AW76" s="72"/>
      <c r="AX76" s="72"/>
      <c r="AY76"/>
      <c r="AZ76" s="70" t="s">
        <v>331</v>
      </c>
      <c r="BA76" s="70"/>
      <c r="BB76"/>
      <c r="BC76" s="72" t="s">
        <v>329</v>
      </c>
      <c r="BD76" s="72" t="s">
        <v>330</v>
      </c>
      <c r="BE76"/>
      <c r="BF76" s="72" t="s">
        <v>329</v>
      </c>
      <c r="BG76" s="71" t="str">
        <f t="shared" si="75"/>
        <v>36_months</v>
      </c>
      <c r="BH76" s="71" t="str">
        <f t="shared" si="76"/>
        <v>12_months</v>
      </c>
      <c r="BI76" s="71"/>
      <c r="BJ76" s="72" t="str">
        <f t="shared" si="77"/>
        <v>36_months</v>
      </c>
      <c r="BK76"/>
      <c r="BL76" s="70" t="s">
        <v>329</v>
      </c>
      <c r="BM76" s="71" t="str">
        <f t="shared" si="78"/>
        <v>active_standby</v>
      </c>
      <c r="BN76" s="71" t="str">
        <f t="shared" si="79"/>
        <v>none</v>
      </c>
      <c r="BO76" s="71"/>
      <c r="BP76" s="72" t="str">
        <f t="shared" si="80"/>
        <v>active_standby</v>
      </c>
      <c r="BQ76" s="72"/>
      <c r="BR76"/>
      <c r="BS76" s="72" t="s">
        <v>331</v>
      </c>
      <c r="BT76" s="71"/>
      <c r="BU76" s="72"/>
      <c r="BV76"/>
      <c r="BW76" s="72" t="s">
        <v>331</v>
      </c>
      <c r="BX76" s="71"/>
      <c r="BY76"/>
      <c r="BZ76" s="72" t="s">
        <v>331</v>
      </c>
      <c r="CA76" s="71"/>
      <c r="CB76"/>
      <c r="CC76" s="72" t="s">
        <v>331</v>
      </c>
      <c r="CD76" s="71"/>
      <c r="CE76"/>
      <c r="CF76" s="72" t="s">
        <v>331</v>
      </c>
      <c r="CG76" s="71"/>
      <c r="CH76"/>
      <c r="CI76" s="72" t="s">
        <v>331</v>
      </c>
      <c r="CJ76" s="71"/>
      <c r="CK76" s="71"/>
      <c r="CL76"/>
      <c r="CM76" s="72" t="s">
        <v>331</v>
      </c>
      <c r="CN76" s="71"/>
      <c r="CO76" s="71"/>
      <c r="CP76" s="71"/>
      <c r="CQ76"/>
      <c r="CR76" s="72" t="s">
        <v>331</v>
      </c>
      <c r="CS76" s="71"/>
      <c r="CT76" s="71"/>
      <c r="CU76"/>
      <c r="CV76" s="72" t="s">
        <v>331</v>
      </c>
      <c r="CW76" s="71"/>
    </row>
    <row r="77" spans="1:1024" s="73" customFormat="1" x14ac:dyDescent="0.25">
      <c r="A77" s="68" t="s">
        <v>102</v>
      </c>
      <c r="B77" s="67" t="s">
        <v>103</v>
      </c>
      <c r="C77" s="68" t="str">
        <f>$C$73</f>
        <v>SE</v>
      </c>
      <c r="D77" s="67" t="s">
        <v>158</v>
      </c>
      <c r="E77" s="68" t="s">
        <v>544</v>
      </c>
      <c r="F77" s="67" t="s">
        <v>545</v>
      </c>
      <c r="G77" s="67" t="s">
        <v>546</v>
      </c>
      <c r="H77" s="67" t="s">
        <v>94</v>
      </c>
      <c r="I77" s="67">
        <v>8</v>
      </c>
      <c r="J77" s="67" t="s">
        <v>322</v>
      </c>
      <c r="K77" s="67" t="str">
        <f t="shared" si="67"/>
        <v>CONFORT</v>
      </c>
      <c r="L77" s="67" t="s">
        <v>534</v>
      </c>
      <c r="M77" s="69" t="s">
        <v>324</v>
      </c>
      <c r="N77" s="67" t="s">
        <v>103</v>
      </c>
      <c r="O77" s="67" t="s">
        <v>438</v>
      </c>
      <c r="P77" s="67" t="s">
        <v>325</v>
      </c>
      <c r="Q77" s="67" t="s">
        <v>326</v>
      </c>
      <c r="R77" s="80" t="s">
        <v>447</v>
      </c>
      <c r="S77" s="80"/>
      <c r="T77"/>
      <c r="U77" s="72" t="str">
        <f t="shared" si="68"/>
        <v>false</v>
      </c>
      <c r="V77" s="72"/>
      <c r="W77"/>
      <c r="X77" s="72" t="str">
        <f t="shared" si="69"/>
        <v>false</v>
      </c>
      <c r="Y77" s="72"/>
      <c r="Z77"/>
      <c r="AA77" s="72" t="s">
        <v>331</v>
      </c>
      <c r="AB77" s="72"/>
      <c r="AC77"/>
      <c r="AD77" s="72" t="s">
        <v>329</v>
      </c>
      <c r="AE77" s="71" t="str">
        <f t="shared" si="70"/>
        <v>4h_bhbd, 4h_24_7</v>
      </c>
      <c r="AF77" s="71" t="str">
        <f>$AG$4</f>
        <v>none</v>
      </c>
      <c r="AG77" s="71"/>
      <c r="AH77" s="72" t="str">
        <f>AH$4</f>
        <v>4h_bhbd</v>
      </c>
      <c r="AI77" s="72" t="str">
        <f t="shared" si="71"/>
        <v>4h_24_7</v>
      </c>
      <c r="AJ77" s="72"/>
      <c r="AK77"/>
      <c r="AL77" s="72" t="s">
        <v>329</v>
      </c>
      <c r="AM77" s="72" t="s">
        <v>330</v>
      </c>
      <c r="AN77"/>
      <c r="AO77" s="72" t="s">
        <v>329</v>
      </c>
      <c r="AP77" s="71" t="str">
        <f t="shared" si="72"/>
        <v>5-60m, 60m+</v>
      </c>
      <c r="AQ77" s="71" t="str">
        <f t="shared" si="73"/>
        <v>0-5m</v>
      </c>
      <c r="AR77" s="72"/>
      <c r="AS77" s="72" t="str">
        <f t="shared" si="74"/>
        <v>5-60m</v>
      </c>
      <c r="AT77" s="72" t="str">
        <f t="shared" si="74"/>
        <v>60m+</v>
      </c>
      <c r="AU77" s="72"/>
      <c r="AV77" s="72"/>
      <c r="AW77" s="72"/>
      <c r="AX77" s="72"/>
      <c r="AY77"/>
      <c r="AZ77" s="70" t="s">
        <v>331</v>
      </c>
      <c r="BA77" s="70"/>
      <c r="BB77"/>
      <c r="BC77" s="72" t="s">
        <v>329</v>
      </c>
      <c r="BD77" s="72" t="s">
        <v>330</v>
      </c>
      <c r="BE77"/>
      <c r="BF77" s="72" t="s">
        <v>329</v>
      </c>
      <c r="BG77" s="71" t="str">
        <f t="shared" si="75"/>
        <v>36_months</v>
      </c>
      <c r="BH77" s="71" t="str">
        <f t="shared" si="76"/>
        <v>12_months</v>
      </c>
      <c r="BI77" s="71"/>
      <c r="BJ77" s="72" t="str">
        <f t="shared" si="77"/>
        <v>36_months</v>
      </c>
      <c r="BK77"/>
      <c r="BL77" s="70" t="s">
        <v>329</v>
      </c>
      <c r="BM77" s="71" t="str">
        <f t="shared" si="78"/>
        <v>active_standby</v>
      </c>
      <c r="BN77" s="71" t="str">
        <f t="shared" si="79"/>
        <v>none</v>
      </c>
      <c r="BO77" s="71"/>
      <c r="BP77" s="72" t="str">
        <f t="shared" si="80"/>
        <v>active_standby</v>
      </c>
      <c r="BQ77" s="72"/>
      <c r="BR77"/>
      <c r="BS77" s="72" t="s">
        <v>331</v>
      </c>
      <c r="BT77" s="71"/>
      <c r="BU77" s="72"/>
      <c r="BV77"/>
      <c r="BW77" s="72" t="s">
        <v>331</v>
      </c>
      <c r="BX77" s="71"/>
      <c r="BY77"/>
      <c r="BZ77" s="72" t="s">
        <v>331</v>
      </c>
      <c r="CA77" s="71"/>
      <c r="CB77"/>
      <c r="CC77" s="72" t="s">
        <v>331</v>
      </c>
      <c r="CD77" s="71"/>
      <c r="CE77"/>
      <c r="CF77" s="72" t="s">
        <v>331</v>
      </c>
      <c r="CG77" s="71"/>
      <c r="CH77"/>
      <c r="CI77" s="72" t="s">
        <v>331</v>
      </c>
      <c r="CJ77" s="71"/>
      <c r="CK77" s="71"/>
      <c r="CL77"/>
      <c r="CM77" s="72" t="s">
        <v>331</v>
      </c>
      <c r="CN77" s="71"/>
      <c r="CO77" s="71"/>
      <c r="CP77" s="71"/>
      <c r="CQ77"/>
      <c r="CR77" s="72" t="s">
        <v>331</v>
      </c>
      <c r="CS77" s="71"/>
      <c r="CT77" s="71"/>
      <c r="CU77"/>
      <c r="CV77" s="72" t="s">
        <v>331</v>
      </c>
      <c r="CW77" s="71"/>
    </row>
    <row r="78" spans="1:1024" s="73" customFormat="1" x14ac:dyDescent="0.25">
      <c r="A78" s="68" t="s">
        <v>102</v>
      </c>
      <c r="B78" s="67" t="s">
        <v>103</v>
      </c>
      <c r="C78" s="68" t="str">
        <f>$C$73</f>
        <v>SE</v>
      </c>
      <c r="D78" s="67" t="s">
        <v>158</v>
      </c>
      <c r="E78" s="68" t="s">
        <v>547</v>
      </c>
      <c r="F78" s="67" t="s">
        <v>548</v>
      </c>
      <c r="G78" s="67" t="s">
        <v>549</v>
      </c>
      <c r="H78" s="67" t="s">
        <v>94</v>
      </c>
      <c r="I78" s="67">
        <v>9</v>
      </c>
      <c r="J78" s="67" t="s">
        <v>322</v>
      </c>
      <c r="K78" s="67" t="str">
        <f t="shared" si="67"/>
        <v>CONFORT</v>
      </c>
      <c r="L78" s="67" t="s">
        <v>534</v>
      </c>
      <c r="M78" s="69" t="s">
        <v>324</v>
      </c>
      <c r="N78" s="67" t="s">
        <v>103</v>
      </c>
      <c r="O78" s="67" t="s">
        <v>438</v>
      </c>
      <c r="P78" s="67" t="s">
        <v>325</v>
      </c>
      <c r="Q78" s="67" t="s">
        <v>326</v>
      </c>
      <c r="R78" s="82" t="s">
        <v>464</v>
      </c>
      <c r="S78" s="82"/>
      <c r="T78"/>
      <c r="U78" s="72" t="str">
        <f t="shared" si="68"/>
        <v>false</v>
      </c>
      <c r="V78" s="72"/>
      <c r="W78"/>
      <c r="X78" s="72" t="str">
        <f t="shared" si="69"/>
        <v>false</v>
      </c>
      <c r="Y78" s="72"/>
      <c r="Z78"/>
      <c r="AA78" s="72" t="s">
        <v>331</v>
      </c>
      <c r="AB78" s="72"/>
      <c r="AC78"/>
      <c r="AD78" s="72" t="s">
        <v>329</v>
      </c>
      <c r="AE78" s="71" t="str">
        <f t="shared" si="70"/>
        <v>4h_bhbd, 4h_24_7</v>
      </c>
      <c r="AF78" s="71" t="str">
        <f>$AG$4</f>
        <v>none</v>
      </c>
      <c r="AG78" s="71"/>
      <c r="AH78" s="72" t="str">
        <f>AH$4</f>
        <v>4h_bhbd</v>
      </c>
      <c r="AI78" s="72" t="str">
        <f t="shared" si="71"/>
        <v>4h_24_7</v>
      </c>
      <c r="AJ78" s="72"/>
      <c r="AK78"/>
      <c r="AL78" s="72" t="s">
        <v>329</v>
      </c>
      <c r="AM78" s="72" t="s">
        <v>330</v>
      </c>
      <c r="AN78"/>
      <c r="AO78" s="72" t="s">
        <v>329</v>
      </c>
      <c r="AP78" s="71" t="str">
        <f t="shared" si="72"/>
        <v>5-60m, 60m+</v>
      </c>
      <c r="AQ78" s="71" t="str">
        <f t="shared" si="73"/>
        <v>0-5m</v>
      </c>
      <c r="AR78" s="72"/>
      <c r="AS78" s="72" t="str">
        <f t="shared" si="74"/>
        <v>5-60m</v>
      </c>
      <c r="AT78" s="72" t="str">
        <f t="shared" si="74"/>
        <v>60m+</v>
      </c>
      <c r="AU78" s="72"/>
      <c r="AV78" s="72"/>
      <c r="AW78" s="72"/>
      <c r="AX78" s="72"/>
      <c r="AY78"/>
      <c r="AZ78" s="70" t="s">
        <v>331</v>
      </c>
      <c r="BA78" s="70"/>
      <c r="BB78"/>
      <c r="BC78" s="72" t="s">
        <v>329</v>
      </c>
      <c r="BD78" s="72" t="s">
        <v>330</v>
      </c>
      <c r="BE78"/>
      <c r="BF78" s="72" t="s">
        <v>329</v>
      </c>
      <c r="BG78" s="71" t="str">
        <f t="shared" si="75"/>
        <v>36_months</v>
      </c>
      <c r="BH78" s="71" t="str">
        <f t="shared" si="76"/>
        <v>12_months</v>
      </c>
      <c r="BI78" s="71"/>
      <c r="BJ78" s="72" t="str">
        <f t="shared" si="77"/>
        <v>36_months</v>
      </c>
      <c r="BK78"/>
      <c r="BL78" s="70" t="s">
        <v>329</v>
      </c>
      <c r="BM78" s="71" t="str">
        <f t="shared" si="78"/>
        <v>active_standby</v>
      </c>
      <c r="BN78" s="71" t="str">
        <f t="shared" si="79"/>
        <v>none</v>
      </c>
      <c r="BO78" s="71"/>
      <c r="BP78" s="72" t="str">
        <f t="shared" si="80"/>
        <v>active_standby</v>
      </c>
      <c r="BQ78" s="72"/>
      <c r="BR78"/>
      <c r="BS78" s="72" t="s">
        <v>331</v>
      </c>
      <c r="BT78" s="71"/>
      <c r="BU78" s="72"/>
      <c r="BV78"/>
      <c r="BW78" s="72" t="s">
        <v>331</v>
      </c>
      <c r="BX78" s="71"/>
      <c r="BY78"/>
      <c r="BZ78" s="72" t="s">
        <v>331</v>
      </c>
      <c r="CA78" s="71"/>
      <c r="CB78"/>
      <c r="CC78" s="72" t="s">
        <v>331</v>
      </c>
      <c r="CD78" s="71"/>
      <c r="CE78"/>
      <c r="CF78" s="72" t="s">
        <v>331</v>
      </c>
      <c r="CG78" s="71"/>
      <c r="CH78"/>
      <c r="CI78" s="72" t="s">
        <v>331</v>
      </c>
      <c r="CJ78" s="71"/>
      <c r="CK78" s="71"/>
      <c r="CL78"/>
      <c r="CM78" s="72" t="s">
        <v>331</v>
      </c>
      <c r="CN78" s="71"/>
      <c r="CO78" s="71"/>
      <c r="CP78" s="71"/>
      <c r="CQ78"/>
      <c r="CR78" s="72" t="s">
        <v>331</v>
      </c>
      <c r="CS78" s="71"/>
      <c r="CT78" s="71"/>
      <c r="CU78"/>
      <c r="CV78" s="72" t="s">
        <v>331</v>
      </c>
      <c r="CW78" s="71"/>
    </row>
    <row r="79" spans="1:1024" s="76" customFormat="1" x14ac:dyDescent="0.25">
      <c r="T79"/>
      <c r="U79" s="78"/>
      <c r="V79" s="78"/>
      <c r="W79"/>
      <c r="X79" s="78"/>
      <c r="Y79" s="78"/>
      <c r="Z79"/>
      <c r="AA79" s="78"/>
      <c r="AB79" s="78"/>
      <c r="AC79"/>
      <c r="AD79" s="78"/>
      <c r="AE79" s="73"/>
      <c r="AF79" s="73"/>
      <c r="AG79" s="73"/>
      <c r="AH79" s="78"/>
      <c r="AI79" s="78"/>
      <c r="AJ79" s="78"/>
      <c r="AK79"/>
      <c r="AL79" s="78"/>
      <c r="AM79" s="78"/>
      <c r="AN79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/>
      <c r="AZ79" s="78"/>
      <c r="BA79" s="78"/>
      <c r="BB79"/>
      <c r="BC79" s="78"/>
      <c r="BD79" s="78" t="s">
        <v>330</v>
      </c>
      <c r="BE79"/>
      <c r="BF79" s="78"/>
      <c r="BG79" s="73"/>
      <c r="BH79" s="73"/>
      <c r="BI79" s="73"/>
      <c r="BJ79" s="78"/>
      <c r="BK79"/>
      <c r="BL79" s="78"/>
      <c r="BM79" s="78"/>
      <c r="BN79" s="78"/>
      <c r="BO79" s="78"/>
      <c r="BP79" s="78"/>
      <c r="BQ79" s="78"/>
      <c r="BR79"/>
      <c r="BS79" s="78"/>
      <c r="BT79" s="78"/>
      <c r="BU79" s="78"/>
      <c r="BV79"/>
      <c r="BW79" s="78"/>
      <c r="BX79" s="78"/>
      <c r="BY79"/>
      <c r="BZ79" s="73"/>
      <c r="CA79" s="73"/>
      <c r="CB79"/>
      <c r="CC79" s="73"/>
      <c r="CD79" s="73"/>
      <c r="CE79"/>
      <c r="CF79" s="73"/>
      <c r="CG79" s="73"/>
      <c r="CH79"/>
      <c r="CI79" s="73"/>
      <c r="CJ79" s="73"/>
      <c r="CK79" s="73"/>
      <c r="CL79"/>
      <c r="CM79" s="73"/>
      <c r="CN79" s="73"/>
      <c r="CO79" s="73"/>
      <c r="CP79" s="73"/>
      <c r="CQ79"/>
      <c r="CR79" s="73"/>
      <c r="CS79" s="73"/>
      <c r="CT79" s="73"/>
      <c r="CU79"/>
      <c r="CV79" s="73"/>
      <c r="CW79" s="73"/>
      <c r="AMH79" s="73"/>
      <c r="AMI79" s="73"/>
      <c r="AMJ79" s="73"/>
    </row>
    <row r="80" spans="1:1024" s="73" customFormat="1" x14ac:dyDescent="0.25">
      <c r="A80" s="65" t="s">
        <v>102</v>
      </c>
      <c r="B80" s="66" t="s">
        <v>103</v>
      </c>
      <c r="C80" s="65" t="s">
        <v>160</v>
      </c>
      <c r="D80" s="67" t="s">
        <v>161</v>
      </c>
      <c r="E80" s="68" t="s">
        <v>550</v>
      </c>
      <c r="F80" s="67" t="s">
        <v>551</v>
      </c>
      <c r="G80" s="67" t="s">
        <v>552</v>
      </c>
      <c r="H80" s="67" t="s">
        <v>94</v>
      </c>
      <c r="I80" s="67">
        <v>1</v>
      </c>
      <c r="J80" s="67" t="s">
        <v>322</v>
      </c>
      <c r="K80" s="67" t="str">
        <f>IF(P80="G","PREMIUM",IF(LEFT(M80,6)="Orange","PREMIUM","CONFORT"))</f>
        <v>PREMIUM</v>
      </c>
      <c r="L80" s="67" t="s">
        <v>553</v>
      </c>
      <c r="M80" s="69" t="s">
        <v>324</v>
      </c>
      <c r="N80" s="67" t="s">
        <v>103</v>
      </c>
      <c r="O80" s="67" t="s">
        <v>438</v>
      </c>
      <c r="P80" s="67" t="s">
        <v>443</v>
      </c>
      <c r="Q80" s="67" t="s">
        <v>326</v>
      </c>
      <c r="R80" s="80" t="s">
        <v>447</v>
      </c>
      <c r="S80" s="80"/>
      <c r="T80"/>
      <c r="U80" s="72" t="str">
        <f>IF($R80="1 pair","true","false")</f>
        <v>false</v>
      </c>
      <c r="V80" s="72"/>
      <c r="W80"/>
      <c r="X80" s="72" t="str">
        <f>IF($R80="1 pair","true","false")</f>
        <v>false</v>
      </c>
      <c r="Y80" s="72"/>
      <c r="Z80"/>
      <c r="AA80" s="72" t="s">
        <v>331</v>
      </c>
      <c r="AB80" s="72"/>
      <c r="AC80"/>
      <c r="AD80" s="72" t="s">
        <v>329</v>
      </c>
      <c r="AE80" s="67" t="str">
        <f>IF(AD80="true",CONCATENATE(IF(AG80="","",CONCATENATE(AG80,", ")),IF(AH80="","",CONCATENATE(AH80, ", ")),IF(AI80="","",AI80)),"_")</f>
        <v>4h_24_7</v>
      </c>
      <c r="AF80" s="67" t="str">
        <f>$AH$4</f>
        <v>4h_bhbd</v>
      </c>
      <c r="AG80" s="67"/>
      <c r="AH80" s="71"/>
      <c r="AI80" s="72" t="str">
        <f>AI$4</f>
        <v>4h_24_7</v>
      </c>
      <c r="AJ80" s="72"/>
      <c r="AK80"/>
      <c r="AL80" s="72" t="s">
        <v>329</v>
      </c>
      <c r="AM80" s="72" t="s">
        <v>330</v>
      </c>
      <c r="AN80"/>
      <c r="AO80" s="72" t="s">
        <v>329</v>
      </c>
      <c r="AP80" s="71" t="str">
        <f>IF(AO80="true",CONCATENATE(IF(AR80="","",CONCATENATE(AR$4,", ")),IF(AS80="","",AS$4), ", ",IF(AT80="","",AT$4)),"_")</f>
        <v>5-60m, 60m+</v>
      </c>
      <c r="AQ80" s="71" t="str">
        <f>AR$4</f>
        <v>0-5m</v>
      </c>
      <c r="AR80" s="72"/>
      <c r="AS80" s="72" t="str">
        <f t="shared" ref="AS80:AT83" si="81">AS$4</f>
        <v>5-60m</v>
      </c>
      <c r="AT80" s="72" t="str">
        <f t="shared" si="81"/>
        <v>60m+</v>
      </c>
      <c r="AU80" s="72"/>
      <c r="AV80" s="72"/>
      <c r="AW80" s="72"/>
      <c r="AX80" s="72"/>
      <c r="AY80"/>
      <c r="AZ80" s="70" t="s">
        <v>331</v>
      </c>
      <c r="BA80" s="70"/>
      <c r="BB80"/>
      <c r="BC80" s="72" t="s">
        <v>329</v>
      </c>
      <c r="BD80" s="72" t="s">
        <v>330</v>
      </c>
      <c r="BE80"/>
      <c r="BF80" s="72" t="s">
        <v>329</v>
      </c>
      <c r="BG80" s="71" t="str">
        <f>IF(BF80="true",CONCATENATE(IF(BJ80="","",$BJ$4)),"_")</f>
        <v>36_months</v>
      </c>
      <c r="BH80" s="71" t="str">
        <f>BI$4</f>
        <v>12_months</v>
      </c>
      <c r="BI80" s="71"/>
      <c r="BJ80" s="72" t="str">
        <f>BJ$4</f>
        <v>36_months</v>
      </c>
      <c r="BK80"/>
      <c r="BL80" s="70" t="s">
        <v>329</v>
      </c>
      <c r="BM80" s="71" t="str">
        <f>IF(BL80="true",CONCATENATE(IF(BO80="","",CONCATENATE(BO$4,", ")),IF(BP80="","",BP$4),IF(BQ80="","",CONCATENATE(", ",BQ$4))),"_")</f>
        <v>active_standby</v>
      </c>
      <c r="BN80" s="71" t="str">
        <f>$BO$4</f>
        <v>none</v>
      </c>
      <c r="BO80" s="71"/>
      <c r="BP80" s="72" t="str">
        <f>BP$4</f>
        <v>active_standby</v>
      </c>
      <c r="BQ80" s="72"/>
      <c r="BR80"/>
      <c r="BS80" s="72" t="s">
        <v>331</v>
      </c>
      <c r="BT80" s="71"/>
      <c r="BU80" s="72"/>
      <c r="BV80"/>
      <c r="BW80" s="72" t="s">
        <v>331</v>
      </c>
      <c r="BX80" s="71"/>
      <c r="BY80"/>
      <c r="BZ80" s="72" t="s">
        <v>331</v>
      </c>
      <c r="CA80" s="71"/>
      <c r="CB80"/>
      <c r="CC80" s="72" t="s">
        <v>331</v>
      </c>
      <c r="CD80" s="71"/>
      <c r="CE80"/>
      <c r="CF80" s="72" t="s">
        <v>331</v>
      </c>
      <c r="CG80" s="71"/>
      <c r="CH80"/>
      <c r="CI80" s="72" t="s">
        <v>331</v>
      </c>
      <c r="CJ80" s="71"/>
      <c r="CK80" s="71"/>
      <c r="CL80"/>
      <c r="CM80" s="72" t="s">
        <v>331</v>
      </c>
      <c r="CN80" s="71"/>
      <c r="CO80" s="71"/>
      <c r="CP80" s="71"/>
      <c r="CQ80"/>
      <c r="CR80" s="72" t="s">
        <v>331</v>
      </c>
      <c r="CS80" s="71"/>
      <c r="CT80" s="71"/>
      <c r="CU80"/>
      <c r="CV80" s="72" t="s">
        <v>331</v>
      </c>
      <c r="CW80" s="71"/>
    </row>
    <row r="81" spans="1:1024" s="73" customFormat="1" x14ac:dyDescent="0.25">
      <c r="A81" s="68" t="s">
        <v>102</v>
      </c>
      <c r="B81" s="74" t="s">
        <v>103</v>
      </c>
      <c r="C81" s="68" t="str">
        <f>$C$80</f>
        <v>SF</v>
      </c>
      <c r="D81" s="67" t="s">
        <v>161</v>
      </c>
      <c r="E81" s="68" t="s">
        <v>554</v>
      </c>
      <c r="F81" s="67" t="s">
        <v>555</v>
      </c>
      <c r="G81" s="67" t="s">
        <v>556</v>
      </c>
      <c r="H81" s="67" t="s">
        <v>94</v>
      </c>
      <c r="I81" s="67">
        <v>3</v>
      </c>
      <c r="J81" s="67" t="s">
        <v>322</v>
      </c>
      <c r="K81" s="67" t="str">
        <f>IF(P81="G","PREMIUM",IF(LEFT(M81,6)="Orange","PREMIUM","CONFORT"))</f>
        <v>PREMIUM</v>
      </c>
      <c r="L81" s="67" t="s">
        <v>553</v>
      </c>
      <c r="M81" s="69" t="s">
        <v>324</v>
      </c>
      <c r="N81" s="67" t="s">
        <v>103</v>
      </c>
      <c r="O81" s="67" t="s">
        <v>438</v>
      </c>
      <c r="P81" s="67" t="s">
        <v>443</v>
      </c>
      <c r="Q81" s="67" t="s">
        <v>326</v>
      </c>
      <c r="R81" s="82" t="s">
        <v>464</v>
      </c>
      <c r="S81" s="82"/>
      <c r="T81"/>
      <c r="U81" s="72" t="str">
        <f>IF($R81="1 pair","true","false")</f>
        <v>false</v>
      </c>
      <c r="V81" s="72"/>
      <c r="W81"/>
      <c r="X81" s="72" t="str">
        <f>IF($R81="1 pair","true","false")</f>
        <v>false</v>
      </c>
      <c r="Y81" s="72"/>
      <c r="Z81"/>
      <c r="AA81" s="72" t="s">
        <v>331</v>
      </c>
      <c r="AB81" s="72"/>
      <c r="AC81"/>
      <c r="AD81" s="72" t="s">
        <v>329</v>
      </c>
      <c r="AE81" s="67" t="str">
        <f>IF(AD81="true",CONCATENATE(IF(AG81="","",CONCATENATE(AG81,", ")),IF(AH81="","",CONCATENATE(AH81, ", ")),IF(AI81="","",AI81)),"_")</f>
        <v>4h_24_7</v>
      </c>
      <c r="AF81" s="67" t="str">
        <f>$AH$4</f>
        <v>4h_bhbd</v>
      </c>
      <c r="AG81" s="67"/>
      <c r="AH81" s="71"/>
      <c r="AI81" s="72" t="str">
        <f>AI$4</f>
        <v>4h_24_7</v>
      </c>
      <c r="AJ81" s="72"/>
      <c r="AK81"/>
      <c r="AL81" s="72" t="s">
        <v>329</v>
      </c>
      <c r="AM81" s="72" t="s">
        <v>330</v>
      </c>
      <c r="AN81"/>
      <c r="AO81" s="72" t="s">
        <v>329</v>
      </c>
      <c r="AP81" s="71" t="str">
        <f>IF(AO81="true",CONCATENATE(IF(AR81="","",CONCATENATE(AR$4,", ")),IF(AS81="","",AS$4), ", ",IF(AT81="","",AT$4)),"_")</f>
        <v>5-60m, 60m+</v>
      </c>
      <c r="AQ81" s="71" t="str">
        <f>AR$4</f>
        <v>0-5m</v>
      </c>
      <c r="AR81" s="72"/>
      <c r="AS81" s="72" t="str">
        <f t="shared" si="81"/>
        <v>5-60m</v>
      </c>
      <c r="AT81" s="72" t="str">
        <f t="shared" si="81"/>
        <v>60m+</v>
      </c>
      <c r="AU81" s="72"/>
      <c r="AV81" s="72"/>
      <c r="AW81" s="72"/>
      <c r="AX81" s="72"/>
      <c r="AY81"/>
      <c r="AZ81" s="70" t="s">
        <v>331</v>
      </c>
      <c r="BA81" s="70"/>
      <c r="BB81"/>
      <c r="BC81" s="72" t="s">
        <v>329</v>
      </c>
      <c r="BD81" s="72" t="s">
        <v>330</v>
      </c>
      <c r="BE81"/>
      <c r="BF81" s="72" t="s">
        <v>329</v>
      </c>
      <c r="BG81" s="71" t="str">
        <f>IF(BF81="true",CONCATENATE(IF(BJ81="","",$BJ$4)),"_")</f>
        <v>36_months</v>
      </c>
      <c r="BH81" s="71" t="str">
        <f>BI$4</f>
        <v>12_months</v>
      </c>
      <c r="BI81" s="71"/>
      <c r="BJ81" s="72" t="str">
        <f>BJ$4</f>
        <v>36_months</v>
      </c>
      <c r="BK81"/>
      <c r="BL81" s="70" t="s">
        <v>329</v>
      </c>
      <c r="BM81" s="71" t="str">
        <f>IF(BL81="true",CONCATENATE(IF(BO81="","",CONCATENATE(BO$4,", ")),IF(BP81="","",BP$4),IF(BQ81="","",CONCATENATE(", ",BQ$4))),"_")</f>
        <v>active_standby</v>
      </c>
      <c r="BN81" s="71" t="str">
        <f>$BO$4</f>
        <v>none</v>
      </c>
      <c r="BO81" s="71"/>
      <c r="BP81" s="72" t="str">
        <f>BP$4</f>
        <v>active_standby</v>
      </c>
      <c r="BQ81" s="72"/>
      <c r="BR81"/>
      <c r="BS81" s="72" t="s">
        <v>331</v>
      </c>
      <c r="BT81" s="71"/>
      <c r="BU81" s="72"/>
      <c r="BV81"/>
      <c r="BW81" s="72" t="s">
        <v>331</v>
      </c>
      <c r="BX81" s="71"/>
      <c r="BY81"/>
      <c r="BZ81" s="72" t="s">
        <v>331</v>
      </c>
      <c r="CA81" s="71"/>
      <c r="CB81"/>
      <c r="CC81" s="72" t="s">
        <v>331</v>
      </c>
      <c r="CD81" s="71"/>
      <c r="CE81"/>
      <c r="CF81" s="72" t="s">
        <v>331</v>
      </c>
      <c r="CG81" s="71"/>
      <c r="CH81"/>
      <c r="CI81" s="72" t="s">
        <v>331</v>
      </c>
      <c r="CJ81" s="71"/>
      <c r="CK81" s="71"/>
      <c r="CL81"/>
      <c r="CM81" s="72" t="s">
        <v>331</v>
      </c>
      <c r="CN81" s="71"/>
      <c r="CO81" s="71"/>
      <c r="CP81" s="71"/>
      <c r="CQ81"/>
      <c r="CR81" s="72" t="s">
        <v>331</v>
      </c>
      <c r="CS81" s="71"/>
      <c r="CT81" s="71"/>
      <c r="CU81"/>
      <c r="CV81" s="72" t="s">
        <v>331</v>
      </c>
      <c r="CW81" s="71"/>
    </row>
    <row r="82" spans="1:1024" s="73" customFormat="1" x14ac:dyDescent="0.25">
      <c r="A82" s="68" t="s">
        <v>102</v>
      </c>
      <c r="B82" s="67" t="s">
        <v>103</v>
      </c>
      <c r="C82" s="68" t="str">
        <f>$C$80</f>
        <v>SF</v>
      </c>
      <c r="D82" s="67" t="s">
        <v>161</v>
      </c>
      <c r="E82" s="68" t="s">
        <v>557</v>
      </c>
      <c r="F82" s="67" t="s">
        <v>558</v>
      </c>
      <c r="G82" s="67" t="s">
        <v>559</v>
      </c>
      <c r="H82" s="67" t="s">
        <v>94</v>
      </c>
      <c r="I82" s="67">
        <v>5</v>
      </c>
      <c r="J82" s="67" t="s">
        <v>322</v>
      </c>
      <c r="K82" s="67" t="str">
        <f>IF(P82="G","PREMIUM",IF(LEFT(M82,6)="Orange","PREMIUM","CONFORT"))</f>
        <v>CONFORT</v>
      </c>
      <c r="L82" s="67" t="s">
        <v>553</v>
      </c>
      <c r="M82" s="69" t="s">
        <v>324</v>
      </c>
      <c r="N82" s="67" t="s">
        <v>103</v>
      </c>
      <c r="O82" s="67" t="s">
        <v>438</v>
      </c>
      <c r="P82" s="67" t="s">
        <v>325</v>
      </c>
      <c r="Q82" s="67" t="s">
        <v>326</v>
      </c>
      <c r="R82" s="80" t="s">
        <v>447</v>
      </c>
      <c r="S82" s="80"/>
      <c r="T82"/>
      <c r="U82" s="72" t="str">
        <f>IF($R82="1 pair","true","false")</f>
        <v>false</v>
      </c>
      <c r="V82" s="72"/>
      <c r="W82"/>
      <c r="X82" s="72" t="str">
        <f>IF($R82="1 pair","true","false")</f>
        <v>false</v>
      </c>
      <c r="Y82" s="72"/>
      <c r="Z82"/>
      <c r="AA82" s="72" t="s">
        <v>331</v>
      </c>
      <c r="AB82" s="72"/>
      <c r="AC82"/>
      <c r="AD82" s="72" t="s">
        <v>329</v>
      </c>
      <c r="AE82" s="71" t="str">
        <f>IF(AD82="true",CONCATENATE(IF(AG82="","",CONCATENATE(AG82,", ")),IF(AH82="","",CONCATENATE(AH82, ", ")),IF(AI82="","",AI82)),"_")</f>
        <v>4h_bhbd, 4h_24_7</v>
      </c>
      <c r="AF82" s="71" t="str">
        <f>$AG$4</f>
        <v>none</v>
      </c>
      <c r="AG82" s="71"/>
      <c r="AH82" s="72" t="str">
        <f>AH$4</f>
        <v>4h_bhbd</v>
      </c>
      <c r="AI82" s="72" t="str">
        <f>AI$4</f>
        <v>4h_24_7</v>
      </c>
      <c r="AJ82" s="72"/>
      <c r="AK82"/>
      <c r="AL82" s="72" t="s">
        <v>329</v>
      </c>
      <c r="AM82" s="72" t="s">
        <v>330</v>
      </c>
      <c r="AN82"/>
      <c r="AO82" s="72" t="s">
        <v>329</v>
      </c>
      <c r="AP82" s="71" t="str">
        <f>IF(AO82="true",CONCATENATE(IF(AR82="","",CONCATENATE(AR$4,", ")),IF(AS82="","",AS$4), ", ",IF(AT82="","",AT$4)),"_")</f>
        <v>5-60m, 60m+</v>
      </c>
      <c r="AQ82" s="71" t="str">
        <f>AR$4</f>
        <v>0-5m</v>
      </c>
      <c r="AR82" s="72"/>
      <c r="AS82" s="72" t="str">
        <f t="shared" si="81"/>
        <v>5-60m</v>
      </c>
      <c r="AT82" s="72" t="str">
        <f t="shared" si="81"/>
        <v>60m+</v>
      </c>
      <c r="AU82" s="72"/>
      <c r="AV82" s="72"/>
      <c r="AW82" s="72"/>
      <c r="AX82" s="72"/>
      <c r="AY82"/>
      <c r="AZ82" s="70" t="s">
        <v>331</v>
      </c>
      <c r="BA82" s="70"/>
      <c r="BB82"/>
      <c r="BC82" s="72" t="s">
        <v>329</v>
      </c>
      <c r="BD82" s="72" t="s">
        <v>330</v>
      </c>
      <c r="BE82"/>
      <c r="BF82" s="72" t="s">
        <v>329</v>
      </c>
      <c r="BG82" s="71" t="str">
        <f>IF(BF82="true",CONCATENATE(IF(BJ82="","",$BJ$4)),"_")</f>
        <v>36_months</v>
      </c>
      <c r="BH82" s="71" t="str">
        <f>BI$4</f>
        <v>12_months</v>
      </c>
      <c r="BI82" s="71"/>
      <c r="BJ82" s="72" t="str">
        <f>BJ$4</f>
        <v>36_months</v>
      </c>
      <c r="BK82"/>
      <c r="BL82" s="70" t="s">
        <v>329</v>
      </c>
      <c r="BM82" s="71" t="str">
        <f>IF(BL82="true",CONCATENATE(IF(BO82="","",CONCATENATE(BO$4,", ")),IF(BP82="","",BP$4),IF(BQ82="","",CONCATENATE(", ",BQ$4))),"_")</f>
        <v>active_standby</v>
      </c>
      <c r="BN82" s="71" t="str">
        <f>$BO$4</f>
        <v>none</v>
      </c>
      <c r="BO82" s="71"/>
      <c r="BP82" s="72" t="str">
        <f>BP$4</f>
        <v>active_standby</v>
      </c>
      <c r="BQ82" s="72"/>
      <c r="BR82"/>
      <c r="BS82" s="72" t="s">
        <v>331</v>
      </c>
      <c r="BT82" s="71"/>
      <c r="BU82" s="72"/>
      <c r="BV82"/>
      <c r="BW82" s="72" t="s">
        <v>331</v>
      </c>
      <c r="BX82" s="71"/>
      <c r="BY82"/>
      <c r="BZ82" s="72" t="s">
        <v>331</v>
      </c>
      <c r="CA82" s="71"/>
      <c r="CB82"/>
      <c r="CC82" s="72" t="s">
        <v>331</v>
      </c>
      <c r="CD82" s="71"/>
      <c r="CE82"/>
      <c r="CF82" s="72" t="s">
        <v>331</v>
      </c>
      <c r="CG82" s="71"/>
      <c r="CH82"/>
      <c r="CI82" s="72" t="s">
        <v>331</v>
      </c>
      <c r="CJ82" s="71"/>
      <c r="CK82" s="71"/>
      <c r="CL82"/>
      <c r="CM82" s="72" t="s">
        <v>331</v>
      </c>
      <c r="CN82" s="71"/>
      <c r="CO82" s="71"/>
      <c r="CP82" s="71"/>
      <c r="CQ82"/>
      <c r="CR82" s="72" t="s">
        <v>331</v>
      </c>
      <c r="CS82" s="71"/>
      <c r="CT82" s="71"/>
      <c r="CU82"/>
      <c r="CV82" s="72" t="s">
        <v>331</v>
      </c>
      <c r="CW82" s="71"/>
    </row>
    <row r="83" spans="1:1024" s="73" customFormat="1" x14ac:dyDescent="0.25">
      <c r="A83" s="68" t="s">
        <v>102</v>
      </c>
      <c r="B83" s="67" t="s">
        <v>103</v>
      </c>
      <c r="C83" s="68" t="str">
        <f>$C$80</f>
        <v>SF</v>
      </c>
      <c r="D83" s="67" t="s">
        <v>161</v>
      </c>
      <c r="E83" s="68" t="s">
        <v>560</v>
      </c>
      <c r="F83" s="67" t="s">
        <v>561</v>
      </c>
      <c r="G83" s="67" t="s">
        <v>562</v>
      </c>
      <c r="H83" s="67" t="s">
        <v>94</v>
      </c>
      <c r="I83" s="67">
        <v>6</v>
      </c>
      <c r="J83" s="67" t="s">
        <v>322</v>
      </c>
      <c r="K83" s="67" t="str">
        <f>IF(P83="G","PREMIUM",IF(LEFT(M83,6)="Orange","PREMIUM","CONFORT"))</f>
        <v>CONFORT</v>
      </c>
      <c r="L83" s="67" t="s">
        <v>553</v>
      </c>
      <c r="M83" s="69" t="s">
        <v>324</v>
      </c>
      <c r="N83" s="67" t="s">
        <v>103</v>
      </c>
      <c r="O83" s="67" t="s">
        <v>438</v>
      </c>
      <c r="P83" s="67" t="s">
        <v>325</v>
      </c>
      <c r="Q83" s="67" t="s">
        <v>326</v>
      </c>
      <c r="R83" s="82" t="s">
        <v>464</v>
      </c>
      <c r="S83" s="82"/>
      <c r="T83"/>
      <c r="U83" s="72" t="str">
        <f>IF($R83="1 pair","true","false")</f>
        <v>false</v>
      </c>
      <c r="V83" s="72"/>
      <c r="W83"/>
      <c r="X83" s="72" t="str">
        <f>IF($R83="1 pair","true","false")</f>
        <v>false</v>
      </c>
      <c r="Y83" s="72"/>
      <c r="Z83"/>
      <c r="AA83" s="72" t="s">
        <v>331</v>
      </c>
      <c r="AB83" s="72"/>
      <c r="AC83"/>
      <c r="AD83" s="72" t="s">
        <v>329</v>
      </c>
      <c r="AE83" s="71" t="str">
        <f>IF(AD83="true",CONCATENATE(IF(AG83="","",CONCATENATE(AG83,", ")),IF(AH83="","",CONCATENATE(AH83, ", ")),IF(AI83="","",AI83)),"_")</f>
        <v>4h_bhbd, 4h_24_7</v>
      </c>
      <c r="AF83" s="71" t="str">
        <f>$AG$4</f>
        <v>none</v>
      </c>
      <c r="AG83" s="71"/>
      <c r="AH83" s="72" t="str">
        <f>AH$4</f>
        <v>4h_bhbd</v>
      </c>
      <c r="AI83" s="72" t="str">
        <f>AI$4</f>
        <v>4h_24_7</v>
      </c>
      <c r="AJ83" s="72"/>
      <c r="AK83"/>
      <c r="AL83" s="72" t="s">
        <v>329</v>
      </c>
      <c r="AM83" s="72" t="s">
        <v>330</v>
      </c>
      <c r="AN83"/>
      <c r="AO83" s="72" t="s">
        <v>329</v>
      </c>
      <c r="AP83" s="71" t="str">
        <f>IF(AO83="true",CONCATENATE(IF(AR83="","",CONCATENATE(AR$4,", ")),IF(AS83="","",AS$4), ", ",IF(AT83="","",AT$4)),"_")</f>
        <v>5-60m, 60m+</v>
      </c>
      <c r="AQ83" s="71" t="str">
        <f>AR$4</f>
        <v>0-5m</v>
      </c>
      <c r="AR83" s="72"/>
      <c r="AS83" s="72" t="str">
        <f t="shared" si="81"/>
        <v>5-60m</v>
      </c>
      <c r="AT83" s="72" t="str">
        <f t="shared" si="81"/>
        <v>60m+</v>
      </c>
      <c r="AU83" s="72"/>
      <c r="AV83" s="72"/>
      <c r="AW83" s="72"/>
      <c r="AX83" s="72"/>
      <c r="AY83"/>
      <c r="AZ83" s="70" t="s">
        <v>331</v>
      </c>
      <c r="BA83" s="70"/>
      <c r="BB83"/>
      <c r="BC83" s="72" t="s">
        <v>329</v>
      </c>
      <c r="BD83" s="72" t="s">
        <v>330</v>
      </c>
      <c r="BE83"/>
      <c r="BF83" s="72" t="s">
        <v>329</v>
      </c>
      <c r="BG83" s="71" t="str">
        <f>IF(BF83="true",CONCATENATE(IF(BJ83="","",$BJ$4)),"_")</f>
        <v>36_months</v>
      </c>
      <c r="BH83" s="71" t="str">
        <f>BI$4</f>
        <v>12_months</v>
      </c>
      <c r="BI83" s="71"/>
      <c r="BJ83" s="72" t="str">
        <f>BJ$4</f>
        <v>36_months</v>
      </c>
      <c r="BK83"/>
      <c r="BL83" s="70" t="s">
        <v>329</v>
      </c>
      <c r="BM83" s="71" t="str">
        <f>IF(BL83="true",CONCATENATE(IF(BO83="","",CONCATENATE(BO$4,", ")),IF(BP83="","",BP$4),IF(BQ83="","",CONCATENATE(", ",BQ$4))),"_")</f>
        <v>active_standby</v>
      </c>
      <c r="BN83" s="71" t="str">
        <f>$BO$4</f>
        <v>none</v>
      </c>
      <c r="BO83" s="71"/>
      <c r="BP83" s="72" t="str">
        <f>BP$4</f>
        <v>active_standby</v>
      </c>
      <c r="BQ83" s="72"/>
      <c r="BR83"/>
      <c r="BS83" s="72" t="s">
        <v>331</v>
      </c>
      <c r="BT83" s="71"/>
      <c r="BU83" s="72"/>
      <c r="BV83"/>
      <c r="BW83" s="72" t="s">
        <v>331</v>
      </c>
      <c r="BX83" s="71"/>
      <c r="BY83"/>
      <c r="BZ83" s="72" t="s">
        <v>331</v>
      </c>
      <c r="CA83" s="71"/>
      <c r="CB83"/>
      <c r="CC83" s="72" t="s">
        <v>331</v>
      </c>
      <c r="CD83" s="71"/>
      <c r="CE83"/>
      <c r="CF83" s="72" t="s">
        <v>331</v>
      </c>
      <c r="CG83" s="71"/>
      <c r="CH83"/>
      <c r="CI83" s="72" t="s">
        <v>331</v>
      </c>
      <c r="CJ83" s="71"/>
      <c r="CK83" s="71"/>
      <c r="CL83"/>
      <c r="CM83" s="72" t="s">
        <v>331</v>
      </c>
      <c r="CN83" s="71"/>
      <c r="CO83" s="71"/>
      <c r="CP83" s="71"/>
      <c r="CQ83"/>
      <c r="CR83" s="72" t="s">
        <v>331</v>
      </c>
      <c r="CS83" s="71"/>
      <c r="CT83" s="71"/>
      <c r="CU83"/>
      <c r="CV83" s="72" t="s">
        <v>331</v>
      </c>
      <c r="CW83" s="71"/>
    </row>
    <row r="84" spans="1:1024" s="76" customFormat="1" x14ac:dyDescent="0.25">
      <c r="T84"/>
      <c r="U84" s="78"/>
      <c r="V84" s="78"/>
      <c r="W84"/>
      <c r="X84" s="78"/>
      <c r="Y84" s="78"/>
      <c r="Z84"/>
      <c r="AA84" s="78"/>
      <c r="AB84" s="78"/>
      <c r="AC84"/>
      <c r="AD84" s="78"/>
      <c r="AE84" s="73"/>
      <c r="AF84" s="73"/>
      <c r="AG84" s="73"/>
      <c r="AH84" s="78"/>
      <c r="AI84" s="78"/>
      <c r="AJ84" s="78"/>
      <c r="AK84"/>
      <c r="AL84" s="78"/>
      <c r="AM84" s="78"/>
      <c r="AN84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/>
      <c r="AZ84" s="78"/>
      <c r="BA84" s="78"/>
      <c r="BB84"/>
      <c r="BC84" s="78"/>
      <c r="BD84" s="78" t="s">
        <v>330</v>
      </c>
      <c r="BE84"/>
      <c r="BF84" s="78"/>
      <c r="BG84" s="73"/>
      <c r="BH84" s="73"/>
      <c r="BI84" s="73"/>
      <c r="BJ84" s="78"/>
      <c r="BK84"/>
      <c r="BL84" s="78"/>
      <c r="BM84" s="78"/>
      <c r="BN84" s="78"/>
      <c r="BO84" s="78"/>
      <c r="BP84" s="78"/>
      <c r="BQ84" s="78"/>
      <c r="BR84"/>
      <c r="BS84" s="78"/>
      <c r="BT84" s="78"/>
      <c r="BU84" s="78"/>
      <c r="BV84"/>
      <c r="BW84" s="78"/>
      <c r="BX84" s="78"/>
      <c r="BY84"/>
      <c r="BZ84" s="73"/>
      <c r="CA84" s="73"/>
      <c r="CB84"/>
      <c r="CC84" s="73"/>
      <c r="CD84" s="73"/>
      <c r="CE84"/>
      <c r="CF84" s="73"/>
      <c r="CG84" s="73"/>
      <c r="CH84"/>
      <c r="CI84" s="73"/>
      <c r="CJ84" s="73"/>
      <c r="CK84" s="73"/>
      <c r="CL84"/>
      <c r="CM84" s="73"/>
      <c r="CN84" s="73"/>
      <c r="CO84" s="73"/>
      <c r="CP84" s="73"/>
      <c r="CQ84"/>
      <c r="CR84" s="73"/>
      <c r="CS84" s="73"/>
      <c r="CT84" s="73"/>
      <c r="CU84"/>
      <c r="CV84" s="73"/>
      <c r="CW84" s="73"/>
      <c r="AMH84" s="73"/>
      <c r="AMI84" s="73"/>
      <c r="AMJ84" s="73"/>
    </row>
    <row r="85" spans="1:1024" s="73" customFormat="1" x14ac:dyDescent="0.25">
      <c r="A85" s="65" t="s">
        <v>102</v>
      </c>
      <c r="B85" s="66" t="s">
        <v>103</v>
      </c>
      <c r="C85" s="65" t="s">
        <v>163</v>
      </c>
      <c r="D85" s="67" t="s">
        <v>164</v>
      </c>
      <c r="E85" s="68" t="s">
        <v>563</v>
      </c>
      <c r="F85" s="67" t="s">
        <v>564</v>
      </c>
      <c r="G85" s="67" t="s">
        <v>565</v>
      </c>
      <c r="H85" s="67" t="s">
        <v>94</v>
      </c>
      <c r="I85" s="67">
        <v>1</v>
      </c>
      <c r="J85" s="67" t="s">
        <v>322</v>
      </c>
      <c r="K85" s="67" t="str">
        <f>IF(P85="G","PREMIUM",IF(LEFT(M85,6)="Orange","PREMIUM","CONFORT"))</f>
        <v>PREMIUM</v>
      </c>
      <c r="L85" s="67" t="s">
        <v>566</v>
      </c>
      <c r="M85" s="69" t="s">
        <v>324</v>
      </c>
      <c r="N85" s="67" t="s">
        <v>103</v>
      </c>
      <c r="O85" s="67" t="s">
        <v>438</v>
      </c>
      <c r="P85" s="67" t="s">
        <v>443</v>
      </c>
      <c r="Q85" s="67" t="s">
        <v>326</v>
      </c>
      <c r="R85" s="80" t="s">
        <v>447</v>
      </c>
      <c r="S85" s="80"/>
      <c r="T85"/>
      <c r="U85" s="72" t="str">
        <f>IF($R85="1 pair","true","false")</f>
        <v>false</v>
      </c>
      <c r="V85" s="72"/>
      <c r="W85"/>
      <c r="X85" s="72" t="str">
        <f>IF($R85="1 pair","true","false")</f>
        <v>false</v>
      </c>
      <c r="Y85" s="72"/>
      <c r="Z85"/>
      <c r="AA85" s="72" t="s">
        <v>331</v>
      </c>
      <c r="AB85" s="72"/>
      <c r="AC85"/>
      <c r="AD85" s="72" t="s">
        <v>329</v>
      </c>
      <c r="AE85" s="67" t="str">
        <f>IF(AD85="true",CONCATENATE(IF(AG85="","",CONCATENATE(AG85,", ")),IF(AH85="","",CONCATENATE(AH85, ", ")),IF(AI85="","",AI85)),"_")</f>
        <v>4h_24_7</v>
      </c>
      <c r="AF85" s="67" t="str">
        <f>$AH$4</f>
        <v>4h_bhbd</v>
      </c>
      <c r="AG85" s="67"/>
      <c r="AH85" s="71"/>
      <c r="AI85" s="72" t="str">
        <f>AI$4</f>
        <v>4h_24_7</v>
      </c>
      <c r="AJ85" s="72"/>
      <c r="AK85"/>
      <c r="AL85" s="72" t="s">
        <v>329</v>
      </c>
      <c r="AM85" s="72" t="s">
        <v>330</v>
      </c>
      <c r="AN85"/>
      <c r="AO85" s="72" t="s">
        <v>329</v>
      </c>
      <c r="AP85" s="71" t="str">
        <f>IF(AO85="true",CONCATENATE(IF(AR85="","",CONCATENATE(AR$4,", ")),IF(AS85="","",AS$4), ", ",IF(AT85="","",AT$4)),"_")</f>
        <v>5-60m, 60m+</v>
      </c>
      <c r="AQ85" s="71" t="str">
        <f>AR$4</f>
        <v>0-5m</v>
      </c>
      <c r="AR85" s="72"/>
      <c r="AS85" s="72" t="str">
        <f t="shared" ref="AS85:AT88" si="82">AS$4</f>
        <v>5-60m</v>
      </c>
      <c r="AT85" s="72" t="str">
        <f t="shared" si="82"/>
        <v>60m+</v>
      </c>
      <c r="AU85" s="72"/>
      <c r="AV85" s="72"/>
      <c r="AW85" s="72"/>
      <c r="AX85" s="72"/>
      <c r="AY85"/>
      <c r="AZ85" s="70" t="s">
        <v>331</v>
      </c>
      <c r="BA85" s="70"/>
      <c r="BB85"/>
      <c r="BC85" s="72" t="s">
        <v>329</v>
      </c>
      <c r="BD85" s="72" t="s">
        <v>330</v>
      </c>
      <c r="BE85"/>
      <c r="BF85" s="72" t="s">
        <v>329</v>
      </c>
      <c r="BG85" s="71" t="str">
        <f>IF(BF85="true",CONCATENATE(IF(BJ85="","",$BJ$4)),"_")</f>
        <v>36_months</v>
      </c>
      <c r="BH85" s="71" t="str">
        <f>BI$4</f>
        <v>12_months</v>
      </c>
      <c r="BI85" s="71"/>
      <c r="BJ85" s="72" t="str">
        <f>BJ$4</f>
        <v>36_months</v>
      </c>
      <c r="BK85"/>
      <c r="BL85" s="70" t="s">
        <v>329</v>
      </c>
      <c r="BM85" s="71" t="str">
        <f>IF(BL85="true",CONCATENATE(IF(BO85="","",CONCATENATE(BO$4,", ")),IF(BP85="","",BP$4),IF(BQ85="","",CONCATENATE(", ",BQ$4))),"_")</f>
        <v>active_standby</v>
      </c>
      <c r="BN85" s="71" t="str">
        <f>$BO$4</f>
        <v>none</v>
      </c>
      <c r="BO85" s="71"/>
      <c r="BP85" s="72" t="str">
        <f>BP$4</f>
        <v>active_standby</v>
      </c>
      <c r="BQ85" s="72"/>
      <c r="BR85"/>
      <c r="BS85" s="72" t="s">
        <v>331</v>
      </c>
      <c r="BT85" s="71"/>
      <c r="BU85" s="72"/>
      <c r="BV85"/>
      <c r="BW85" s="72" t="s">
        <v>331</v>
      </c>
      <c r="BX85" s="71"/>
      <c r="BY85"/>
      <c r="BZ85" s="72" t="s">
        <v>331</v>
      </c>
      <c r="CA85" s="71"/>
      <c r="CB85"/>
      <c r="CC85" s="72" t="s">
        <v>331</v>
      </c>
      <c r="CD85" s="71"/>
      <c r="CE85"/>
      <c r="CF85" s="72" t="s">
        <v>331</v>
      </c>
      <c r="CG85" s="71"/>
      <c r="CH85"/>
      <c r="CI85" s="72" t="s">
        <v>331</v>
      </c>
      <c r="CJ85" s="71"/>
      <c r="CK85" s="71"/>
      <c r="CL85"/>
      <c r="CM85" s="72" t="s">
        <v>331</v>
      </c>
      <c r="CN85" s="71"/>
      <c r="CO85" s="71"/>
      <c r="CP85" s="71"/>
      <c r="CQ85"/>
      <c r="CR85" s="72" t="s">
        <v>331</v>
      </c>
      <c r="CS85" s="71"/>
      <c r="CT85" s="71"/>
      <c r="CU85"/>
      <c r="CV85" s="72" t="s">
        <v>331</v>
      </c>
      <c r="CW85" s="71"/>
    </row>
    <row r="86" spans="1:1024" s="73" customFormat="1" x14ac:dyDescent="0.25">
      <c r="A86" s="68" t="s">
        <v>102</v>
      </c>
      <c r="B86" s="74" t="s">
        <v>103</v>
      </c>
      <c r="C86" s="68" t="str">
        <f>$C$85</f>
        <v>SG</v>
      </c>
      <c r="D86" s="67" t="s">
        <v>164</v>
      </c>
      <c r="E86" s="68" t="s">
        <v>567</v>
      </c>
      <c r="F86" s="67" t="s">
        <v>568</v>
      </c>
      <c r="G86" s="67" t="s">
        <v>569</v>
      </c>
      <c r="H86" s="67" t="s">
        <v>94</v>
      </c>
      <c r="I86" s="67">
        <v>5</v>
      </c>
      <c r="J86" s="67" t="s">
        <v>322</v>
      </c>
      <c r="K86" s="67" t="str">
        <f>IF(P86="G","PREMIUM",IF(LEFT(M86,6)="Orange","PREMIUM","CONFORT"))</f>
        <v>PREMIUM</v>
      </c>
      <c r="L86" s="67" t="s">
        <v>566</v>
      </c>
      <c r="M86" s="69" t="s">
        <v>324</v>
      </c>
      <c r="N86" s="67" t="s">
        <v>103</v>
      </c>
      <c r="O86" s="67" t="s">
        <v>438</v>
      </c>
      <c r="P86" s="67" t="s">
        <v>443</v>
      </c>
      <c r="Q86" s="67" t="s">
        <v>326</v>
      </c>
      <c r="R86" s="82" t="s">
        <v>464</v>
      </c>
      <c r="S86" s="82"/>
      <c r="T86"/>
      <c r="U86" s="72" t="str">
        <f>IF($R86="1 pair","true","false")</f>
        <v>false</v>
      </c>
      <c r="V86" s="72"/>
      <c r="W86"/>
      <c r="X86" s="72" t="str">
        <f>IF($R86="1 pair","true","false")</f>
        <v>false</v>
      </c>
      <c r="Y86" s="72"/>
      <c r="Z86"/>
      <c r="AA86" s="72" t="s">
        <v>331</v>
      </c>
      <c r="AB86" s="72"/>
      <c r="AC86"/>
      <c r="AD86" s="72" t="s">
        <v>329</v>
      </c>
      <c r="AE86" s="67" t="str">
        <f>IF(AD86="true",CONCATENATE(IF(AG86="","",CONCATENATE(AG86,", ")),IF(AH86="","",CONCATENATE(AH86, ", ")),IF(AI86="","",AI86)),"_")</f>
        <v>4h_24_7</v>
      </c>
      <c r="AF86" s="67" t="str">
        <f>$AH$4</f>
        <v>4h_bhbd</v>
      </c>
      <c r="AG86" s="67"/>
      <c r="AH86" s="71"/>
      <c r="AI86" s="72" t="str">
        <f>AI$4</f>
        <v>4h_24_7</v>
      </c>
      <c r="AJ86" s="72"/>
      <c r="AK86"/>
      <c r="AL86" s="72" t="s">
        <v>329</v>
      </c>
      <c r="AM86" s="72" t="s">
        <v>330</v>
      </c>
      <c r="AN86"/>
      <c r="AO86" s="72" t="s">
        <v>329</v>
      </c>
      <c r="AP86" s="71" t="str">
        <f>IF(AO86="true",CONCATENATE(IF(AR86="","",CONCATENATE(AR$4,", ")),IF(AS86="","",AS$4), ", ",IF(AT86="","",AT$4)),"_")</f>
        <v>5-60m, 60m+</v>
      </c>
      <c r="AQ86" s="71" t="str">
        <f>AR$4</f>
        <v>0-5m</v>
      </c>
      <c r="AR86" s="72"/>
      <c r="AS86" s="72" t="str">
        <f t="shared" si="82"/>
        <v>5-60m</v>
      </c>
      <c r="AT86" s="72" t="str">
        <f t="shared" si="82"/>
        <v>60m+</v>
      </c>
      <c r="AU86" s="72"/>
      <c r="AV86" s="72"/>
      <c r="AW86" s="72"/>
      <c r="AX86" s="72"/>
      <c r="AY86"/>
      <c r="AZ86" s="70" t="s">
        <v>331</v>
      </c>
      <c r="BA86" s="70"/>
      <c r="BB86"/>
      <c r="BC86" s="72" t="s">
        <v>329</v>
      </c>
      <c r="BD86" s="72" t="s">
        <v>330</v>
      </c>
      <c r="BE86"/>
      <c r="BF86" s="72" t="s">
        <v>329</v>
      </c>
      <c r="BG86" s="71" t="str">
        <f>IF(BF86="true",CONCATENATE(IF(BJ86="","",$BJ$4)),"_")</f>
        <v>36_months</v>
      </c>
      <c r="BH86" s="71" t="str">
        <f>BI$4</f>
        <v>12_months</v>
      </c>
      <c r="BI86" s="71"/>
      <c r="BJ86" s="72" t="str">
        <f>BJ$4</f>
        <v>36_months</v>
      </c>
      <c r="BK86"/>
      <c r="BL86" s="70" t="s">
        <v>329</v>
      </c>
      <c r="BM86" s="71" t="str">
        <f>IF(BL86="true",CONCATENATE(IF(BO86="","",CONCATENATE(BO$4,", ")),IF(BP86="","",BP$4),IF(BQ86="","",CONCATENATE(", ",BQ$4))),"_")</f>
        <v>active_standby</v>
      </c>
      <c r="BN86" s="71" t="str">
        <f>$BO$4</f>
        <v>none</v>
      </c>
      <c r="BO86" s="71"/>
      <c r="BP86" s="72" t="str">
        <f>BP$4</f>
        <v>active_standby</v>
      </c>
      <c r="BQ86" s="72"/>
      <c r="BR86"/>
      <c r="BS86" s="72" t="s">
        <v>331</v>
      </c>
      <c r="BT86" s="71"/>
      <c r="BU86" s="72"/>
      <c r="BV86"/>
      <c r="BW86" s="72" t="s">
        <v>331</v>
      </c>
      <c r="BX86" s="71"/>
      <c r="BY86"/>
      <c r="BZ86" s="72" t="s">
        <v>331</v>
      </c>
      <c r="CA86" s="71"/>
      <c r="CB86"/>
      <c r="CC86" s="72" t="s">
        <v>331</v>
      </c>
      <c r="CD86" s="71"/>
      <c r="CE86"/>
      <c r="CF86" s="72" t="s">
        <v>331</v>
      </c>
      <c r="CG86" s="71"/>
      <c r="CH86"/>
      <c r="CI86" s="72" t="s">
        <v>331</v>
      </c>
      <c r="CJ86" s="71"/>
      <c r="CK86" s="71"/>
      <c r="CL86"/>
      <c r="CM86" s="72" t="s">
        <v>331</v>
      </c>
      <c r="CN86" s="71"/>
      <c r="CO86" s="71"/>
      <c r="CP86" s="71"/>
      <c r="CQ86"/>
      <c r="CR86" s="72" t="s">
        <v>331</v>
      </c>
      <c r="CS86" s="71"/>
      <c r="CT86" s="71"/>
      <c r="CU86"/>
      <c r="CV86" s="72" t="s">
        <v>331</v>
      </c>
      <c r="CW86" s="71"/>
    </row>
    <row r="87" spans="1:1024" s="73" customFormat="1" x14ac:dyDescent="0.25">
      <c r="A87" s="68" t="s">
        <v>102</v>
      </c>
      <c r="B87" s="67" t="s">
        <v>103</v>
      </c>
      <c r="C87" s="68" t="str">
        <f>$C$85</f>
        <v>SG</v>
      </c>
      <c r="D87" s="67" t="s">
        <v>164</v>
      </c>
      <c r="E87" s="68" t="s">
        <v>570</v>
      </c>
      <c r="F87" s="67" t="s">
        <v>571</v>
      </c>
      <c r="G87" s="67" t="s">
        <v>572</v>
      </c>
      <c r="H87" s="67" t="s">
        <v>94</v>
      </c>
      <c r="I87" s="67">
        <v>9</v>
      </c>
      <c r="J87" s="67" t="s">
        <v>322</v>
      </c>
      <c r="K87" s="67" t="str">
        <f>IF(P87="G","PREMIUM",IF(LEFT(M87,6)="Orange","PREMIUM","CONFORT"))</f>
        <v>CONFORT</v>
      </c>
      <c r="L87" s="67" t="s">
        <v>566</v>
      </c>
      <c r="M87" s="69" t="s">
        <v>324</v>
      </c>
      <c r="N87" s="67" t="s">
        <v>103</v>
      </c>
      <c r="O87" s="67" t="s">
        <v>438</v>
      </c>
      <c r="P87" s="67" t="s">
        <v>325</v>
      </c>
      <c r="Q87" s="67" t="s">
        <v>326</v>
      </c>
      <c r="R87" s="80" t="s">
        <v>447</v>
      </c>
      <c r="S87" s="80"/>
      <c r="T87"/>
      <c r="U87" s="72" t="str">
        <f>IF($R87="1 pair","true","false")</f>
        <v>false</v>
      </c>
      <c r="V87" s="72"/>
      <c r="W87"/>
      <c r="X87" s="72" t="str">
        <f>IF($R87="1 pair","true","false")</f>
        <v>false</v>
      </c>
      <c r="Y87" s="72"/>
      <c r="Z87"/>
      <c r="AA87" s="72" t="s">
        <v>331</v>
      </c>
      <c r="AB87" s="72"/>
      <c r="AC87"/>
      <c r="AD87" s="72" t="s">
        <v>329</v>
      </c>
      <c r="AE87" s="71" t="str">
        <f>IF(AD87="true",CONCATENATE(IF(AG87="","",CONCATENATE(AG87,", ")),IF(AH87="","",CONCATENATE(AH87, ", ")),IF(AI87="","",AI87)),"_")</f>
        <v>4h_bhbd, 4h_24_7</v>
      </c>
      <c r="AF87" s="71" t="str">
        <f>$AG$4</f>
        <v>none</v>
      </c>
      <c r="AG87" s="71"/>
      <c r="AH87" s="72" t="str">
        <f>AH$4</f>
        <v>4h_bhbd</v>
      </c>
      <c r="AI87" s="72" t="str">
        <f>AI$4</f>
        <v>4h_24_7</v>
      </c>
      <c r="AJ87" s="72"/>
      <c r="AK87"/>
      <c r="AL87" s="72" t="s">
        <v>329</v>
      </c>
      <c r="AM87" s="72" t="s">
        <v>330</v>
      </c>
      <c r="AN87"/>
      <c r="AO87" s="72" t="s">
        <v>329</v>
      </c>
      <c r="AP87" s="71" t="str">
        <f>IF(AO87="true",CONCATENATE(IF(AR87="","",CONCATENATE(AR$4,", ")),IF(AS87="","",AS$4), ", ",IF(AT87="","",AT$4)),"_")</f>
        <v>5-60m, 60m+</v>
      </c>
      <c r="AQ87" s="71" t="str">
        <f>AR$4</f>
        <v>0-5m</v>
      </c>
      <c r="AR87" s="72"/>
      <c r="AS87" s="72" t="str">
        <f t="shared" si="82"/>
        <v>5-60m</v>
      </c>
      <c r="AT87" s="72" t="str">
        <f t="shared" si="82"/>
        <v>60m+</v>
      </c>
      <c r="AU87" s="72"/>
      <c r="AV87" s="72"/>
      <c r="AW87" s="72"/>
      <c r="AX87" s="72"/>
      <c r="AY87"/>
      <c r="AZ87" s="70" t="s">
        <v>331</v>
      </c>
      <c r="BA87" s="70"/>
      <c r="BB87"/>
      <c r="BC87" s="72" t="s">
        <v>329</v>
      </c>
      <c r="BD87" s="72" t="s">
        <v>330</v>
      </c>
      <c r="BE87"/>
      <c r="BF87" s="72" t="s">
        <v>329</v>
      </c>
      <c r="BG87" s="71" t="str">
        <f>IF(BF87="true",CONCATENATE(IF(BJ87="","",$BJ$4)),"_")</f>
        <v>36_months</v>
      </c>
      <c r="BH87" s="71" t="str">
        <f>BI$4</f>
        <v>12_months</v>
      </c>
      <c r="BI87" s="71"/>
      <c r="BJ87" s="72" t="str">
        <f>BJ$4</f>
        <v>36_months</v>
      </c>
      <c r="BK87"/>
      <c r="BL87" s="70" t="s">
        <v>329</v>
      </c>
      <c r="BM87" s="71" t="str">
        <f>IF(BL87="true",CONCATENATE(IF(BO87="","",CONCATENATE(BO$4,", ")),IF(BP87="","",BP$4),IF(BQ87="","",CONCATENATE(", ",BQ$4))),"_")</f>
        <v>active_standby</v>
      </c>
      <c r="BN87" s="71" t="str">
        <f>$BO$4</f>
        <v>none</v>
      </c>
      <c r="BO87" s="71"/>
      <c r="BP87" s="72" t="str">
        <f>BP$4</f>
        <v>active_standby</v>
      </c>
      <c r="BQ87" s="72"/>
      <c r="BR87"/>
      <c r="BS87" s="72" t="s">
        <v>331</v>
      </c>
      <c r="BT87" s="71"/>
      <c r="BU87" s="72"/>
      <c r="BV87"/>
      <c r="BW87" s="72" t="s">
        <v>331</v>
      </c>
      <c r="BX87" s="71"/>
      <c r="BY87"/>
      <c r="BZ87" s="72" t="s">
        <v>331</v>
      </c>
      <c r="CA87" s="71"/>
      <c r="CB87"/>
      <c r="CC87" s="72" t="s">
        <v>331</v>
      </c>
      <c r="CD87" s="71"/>
      <c r="CE87"/>
      <c r="CF87" s="72" t="s">
        <v>331</v>
      </c>
      <c r="CG87" s="71"/>
      <c r="CH87"/>
      <c r="CI87" s="72" t="s">
        <v>331</v>
      </c>
      <c r="CJ87" s="71"/>
      <c r="CK87" s="71"/>
      <c r="CL87"/>
      <c r="CM87" s="72" t="s">
        <v>331</v>
      </c>
      <c r="CN87" s="71"/>
      <c r="CO87" s="71"/>
      <c r="CP87" s="71"/>
      <c r="CQ87"/>
      <c r="CR87" s="72" t="s">
        <v>331</v>
      </c>
      <c r="CS87" s="71"/>
      <c r="CT87" s="71"/>
      <c r="CU87"/>
      <c r="CV87" s="72" t="s">
        <v>331</v>
      </c>
      <c r="CW87" s="71"/>
    </row>
    <row r="88" spans="1:1024" s="73" customFormat="1" x14ac:dyDescent="0.25">
      <c r="A88" s="68" t="s">
        <v>102</v>
      </c>
      <c r="B88" s="67" t="s">
        <v>103</v>
      </c>
      <c r="C88" s="68" t="str">
        <f>$C$85</f>
        <v>SG</v>
      </c>
      <c r="D88" s="67" t="s">
        <v>164</v>
      </c>
      <c r="E88" s="68" t="s">
        <v>573</v>
      </c>
      <c r="F88" s="67" t="s">
        <v>574</v>
      </c>
      <c r="G88" s="67" t="s">
        <v>575</v>
      </c>
      <c r="H88" s="67" t="s">
        <v>94</v>
      </c>
      <c r="I88" s="67">
        <v>12</v>
      </c>
      <c r="J88" s="67" t="s">
        <v>322</v>
      </c>
      <c r="K88" s="67" t="str">
        <f>IF(P88="G","PREMIUM",IF(LEFT(M88,6)="Orange","PREMIUM","CONFORT"))</f>
        <v>CONFORT</v>
      </c>
      <c r="L88" s="67" t="s">
        <v>566</v>
      </c>
      <c r="M88" s="69" t="s">
        <v>324</v>
      </c>
      <c r="N88" s="67" t="s">
        <v>103</v>
      </c>
      <c r="O88" s="67" t="s">
        <v>438</v>
      </c>
      <c r="P88" s="67" t="s">
        <v>325</v>
      </c>
      <c r="Q88" s="67" t="s">
        <v>326</v>
      </c>
      <c r="R88" s="82" t="s">
        <v>464</v>
      </c>
      <c r="S88" s="82"/>
      <c r="T88"/>
      <c r="U88" s="72" t="str">
        <f>IF($R88="1 pair","true","false")</f>
        <v>false</v>
      </c>
      <c r="V88" s="72"/>
      <c r="W88"/>
      <c r="X88" s="72" t="str">
        <f>IF($R88="1 pair","true","false")</f>
        <v>false</v>
      </c>
      <c r="Y88" s="72"/>
      <c r="Z88"/>
      <c r="AA88" s="72" t="s">
        <v>331</v>
      </c>
      <c r="AB88" s="72"/>
      <c r="AC88"/>
      <c r="AD88" s="72" t="s">
        <v>329</v>
      </c>
      <c r="AE88" s="71" t="str">
        <f>IF(AD88="true",CONCATENATE(IF(AG88="","",CONCATENATE(AG88,", ")),IF(AH88="","",CONCATENATE(AH88, ", ")),IF(AI88="","",AI88)),"_")</f>
        <v>4h_bhbd, 4h_24_7</v>
      </c>
      <c r="AF88" s="71" t="str">
        <f>$AG$4</f>
        <v>none</v>
      </c>
      <c r="AG88" s="71"/>
      <c r="AH88" s="72" t="str">
        <f>AH$4</f>
        <v>4h_bhbd</v>
      </c>
      <c r="AI88" s="72" t="str">
        <f>AI$4</f>
        <v>4h_24_7</v>
      </c>
      <c r="AJ88" s="72"/>
      <c r="AK88"/>
      <c r="AL88" s="72" t="s">
        <v>329</v>
      </c>
      <c r="AM88" s="72" t="s">
        <v>330</v>
      </c>
      <c r="AN88"/>
      <c r="AO88" s="72" t="s">
        <v>329</v>
      </c>
      <c r="AP88" s="71" t="str">
        <f>IF(AO88="true",CONCATENATE(IF(AR88="","",CONCATENATE(AR$4,", ")),IF(AS88="","",AS$4), ", ",IF(AT88="","",AT$4)),"_")</f>
        <v>5-60m, 60m+</v>
      </c>
      <c r="AQ88" s="71" t="str">
        <f>AR$4</f>
        <v>0-5m</v>
      </c>
      <c r="AR88" s="72"/>
      <c r="AS88" s="72" t="str">
        <f t="shared" si="82"/>
        <v>5-60m</v>
      </c>
      <c r="AT88" s="72" t="str">
        <f t="shared" si="82"/>
        <v>60m+</v>
      </c>
      <c r="AU88" s="72"/>
      <c r="AV88" s="72"/>
      <c r="AW88" s="72"/>
      <c r="AX88" s="72"/>
      <c r="AY88"/>
      <c r="AZ88" s="70" t="s">
        <v>331</v>
      </c>
      <c r="BA88" s="70"/>
      <c r="BB88"/>
      <c r="BC88" s="72" t="s">
        <v>329</v>
      </c>
      <c r="BD88" s="72" t="s">
        <v>330</v>
      </c>
      <c r="BE88"/>
      <c r="BF88" s="72" t="s">
        <v>329</v>
      </c>
      <c r="BG88" s="71" t="str">
        <f>IF(BF88="true",CONCATENATE(IF(BJ88="","",$BJ$4)),"_")</f>
        <v>36_months</v>
      </c>
      <c r="BH88" s="71" t="str">
        <f>BI$4</f>
        <v>12_months</v>
      </c>
      <c r="BI88" s="71"/>
      <c r="BJ88" s="72" t="str">
        <f>BJ$4</f>
        <v>36_months</v>
      </c>
      <c r="BK88"/>
      <c r="BL88" s="70" t="s">
        <v>329</v>
      </c>
      <c r="BM88" s="71" t="str">
        <f>IF(BL88="true",CONCATENATE(IF(BO88="","",CONCATENATE(BO$4,", ")),IF(BP88="","",BP$4),IF(BQ88="","",CONCATENATE(", ",BQ$4))),"_")</f>
        <v>active_standby</v>
      </c>
      <c r="BN88" s="71" t="str">
        <f>$BO$4</f>
        <v>none</v>
      </c>
      <c r="BO88" s="71"/>
      <c r="BP88" s="72" t="str">
        <f>BP$4</f>
        <v>active_standby</v>
      </c>
      <c r="BQ88" s="72"/>
      <c r="BR88"/>
      <c r="BS88" s="72" t="s">
        <v>331</v>
      </c>
      <c r="BT88" s="71"/>
      <c r="BU88" s="72"/>
      <c r="BV88"/>
      <c r="BW88" s="72" t="s">
        <v>331</v>
      </c>
      <c r="BX88" s="71"/>
      <c r="BY88"/>
      <c r="BZ88" s="72" t="s">
        <v>331</v>
      </c>
      <c r="CA88" s="71"/>
      <c r="CB88"/>
      <c r="CC88" s="72" t="s">
        <v>331</v>
      </c>
      <c r="CD88" s="71"/>
      <c r="CE88"/>
      <c r="CF88" s="72" t="s">
        <v>331</v>
      </c>
      <c r="CG88" s="71"/>
      <c r="CH88"/>
      <c r="CI88" s="72" t="s">
        <v>331</v>
      </c>
      <c r="CJ88" s="71"/>
      <c r="CK88" s="71"/>
      <c r="CL88"/>
      <c r="CM88" s="72" t="s">
        <v>331</v>
      </c>
      <c r="CN88" s="71"/>
      <c r="CO88" s="71"/>
      <c r="CP88" s="71"/>
      <c r="CQ88"/>
      <c r="CR88" s="72" t="s">
        <v>331</v>
      </c>
      <c r="CS88" s="71"/>
      <c r="CT88" s="71"/>
      <c r="CU88"/>
      <c r="CV88" s="72" t="s">
        <v>331</v>
      </c>
      <c r="CW88" s="71"/>
    </row>
    <row r="89" spans="1:1024" s="76" customFormat="1" x14ac:dyDescent="0.25">
      <c r="T89"/>
      <c r="U89" s="78"/>
      <c r="V89" s="78"/>
      <c r="W89"/>
      <c r="X89" s="78"/>
      <c r="Y89" s="78"/>
      <c r="Z89"/>
      <c r="AA89" s="78"/>
      <c r="AB89" s="78"/>
      <c r="AC89"/>
      <c r="AD89" s="78"/>
      <c r="AE89" s="73"/>
      <c r="AF89" s="73"/>
      <c r="AG89" s="73"/>
      <c r="AH89" s="78"/>
      <c r="AI89" s="78"/>
      <c r="AJ89" s="78"/>
      <c r="AK89"/>
      <c r="AL89" s="78"/>
      <c r="AM89" s="78"/>
      <c r="AN89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/>
      <c r="AZ89" s="78"/>
      <c r="BA89" s="78"/>
      <c r="BB89"/>
      <c r="BC89" s="78"/>
      <c r="BD89" s="78" t="s">
        <v>330</v>
      </c>
      <c r="BE89"/>
      <c r="BF89" s="78"/>
      <c r="BG89" s="73"/>
      <c r="BH89" s="73"/>
      <c r="BI89" s="73"/>
      <c r="BJ89" s="78"/>
      <c r="BK89"/>
      <c r="BL89" s="78"/>
      <c r="BM89" s="78"/>
      <c r="BN89" s="78"/>
      <c r="BO89" s="78"/>
      <c r="BP89" s="78"/>
      <c r="BQ89" s="78"/>
      <c r="BR89"/>
      <c r="BS89" s="78"/>
      <c r="BT89" s="78"/>
      <c r="BU89" s="78"/>
      <c r="BV89"/>
      <c r="BW89" s="78"/>
      <c r="BX89" s="78"/>
      <c r="BY89"/>
      <c r="BZ89" s="73"/>
      <c r="CA89" s="73"/>
      <c r="CB89"/>
      <c r="CC89" s="73"/>
      <c r="CD89" s="73"/>
      <c r="CE89"/>
      <c r="CF89" s="73"/>
      <c r="CG89" s="73"/>
      <c r="CH89"/>
      <c r="CI89" s="73"/>
      <c r="CJ89" s="73"/>
      <c r="CK89" s="73"/>
      <c r="CL89"/>
      <c r="CM89" s="73"/>
      <c r="CN89" s="73"/>
      <c r="CO89" s="73"/>
      <c r="CP89" s="73"/>
      <c r="CQ89"/>
      <c r="CR89" s="73"/>
      <c r="CS89" s="73"/>
      <c r="CT89" s="73"/>
      <c r="CU89"/>
      <c r="CV89" s="73"/>
      <c r="CW89" s="73"/>
      <c r="AMH89" s="73"/>
      <c r="AMI89" s="73"/>
      <c r="AMJ89" s="73"/>
    </row>
    <row r="90" spans="1:1024" s="73" customFormat="1" x14ac:dyDescent="0.25">
      <c r="A90" s="65" t="s">
        <v>102</v>
      </c>
      <c r="B90" s="66" t="s">
        <v>103</v>
      </c>
      <c r="C90" s="65" t="s">
        <v>166</v>
      </c>
      <c r="D90" s="67" t="s">
        <v>167</v>
      </c>
      <c r="E90" s="68" t="s">
        <v>576</v>
      </c>
      <c r="F90" s="67" t="s">
        <v>577</v>
      </c>
      <c r="G90" s="67" t="s">
        <v>578</v>
      </c>
      <c r="H90" s="67" t="s">
        <v>94</v>
      </c>
      <c r="I90" s="67">
        <v>1</v>
      </c>
      <c r="J90" s="67" t="s">
        <v>322</v>
      </c>
      <c r="K90" s="67" t="str">
        <f>IF(P90="G","PREMIUM",IF(LEFT(M90,6)="Orange","PREMIUM","CONFORT"))</f>
        <v>PREMIUM</v>
      </c>
      <c r="L90" s="67" t="s">
        <v>579</v>
      </c>
      <c r="M90" s="69" t="s">
        <v>324</v>
      </c>
      <c r="N90" s="67" t="s">
        <v>103</v>
      </c>
      <c r="O90" s="67" t="s">
        <v>438</v>
      </c>
      <c r="P90" s="67" t="s">
        <v>443</v>
      </c>
      <c r="Q90" s="67" t="s">
        <v>326</v>
      </c>
      <c r="R90" s="82" t="s">
        <v>447</v>
      </c>
      <c r="S90" s="82"/>
      <c r="T90"/>
      <c r="U90" s="72" t="str">
        <f>IF($R90="1 pair","true","false")</f>
        <v>false</v>
      </c>
      <c r="V90" s="72"/>
      <c r="W90"/>
      <c r="X90" s="72" t="str">
        <f>IF($R90="1 pair","true","false")</f>
        <v>false</v>
      </c>
      <c r="Y90" s="72"/>
      <c r="Z90"/>
      <c r="AA90" s="72" t="s">
        <v>331</v>
      </c>
      <c r="AB90" s="72"/>
      <c r="AC90"/>
      <c r="AD90" s="72" t="s">
        <v>329</v>
      </c>
      <c r="AE90" s="67" t="str">
        <f>IF(AD90="true",CONCATENATE(IF(AG90="","",CONCATENATE(AG90,", ")),IF(AH90="","",CONCATENATE(AH90, ", ")),IF(AI90="","",AI90)),"_")</f>
        <v>4h_24_7</v>
      </c>
      <c r="AF90" s="67" t="str">
        <f>$AH$4</f>
        <v>4h_bhbd</v>
      </c>
      <c r="AG90" s="67"/>
      <c r="AH90" s="71"/>
      <c r="AI90" s="72" t="str">
        <f>AI$4</f>
        <v>4h_24_7</v>
      </c>
      <c r="AJ90" s="72"/>
      <c r="AK90"/>
      <c r="AL90" s="72" t="s">
        <v>329</v>
      </c>
      <c r="AM90" s="72" t="s">
        <v>330</v>
      </c>
      <c r="AN90"/>
      <c r="AO90" s="72" t="s">
        <v>329</v>
      </c>
      <c r="AP90" s="71" t="str">
        <f>IF(AO90="true",CONCATENATE(IF(AR90="","",CONCATENATE(AR$4,", ")),IF(AS90="","",AS$4), ", ",IF(AT90="","",AT$4)),"_")</f>
        <v>5-60m, 60m+</v>
      </c>
      <c r="AQ90" s="71" t="str">
        <f>AR$4</f>
        <v>0-5m</v>
      </c>
      <c r="AR90" s="72"/>
      <c r="AS90" s="72" t="str">
        <f>AS$4</f>
        <v>5-60m</v>
      </c>
      <c r="AT90" s="72" t="str">
        <f>AT$4</f>
        <v>60m+</v>
      </c>
      <c r="AU90" s="72"/>
      <c r="AV90" s="72"/>
      <c r="AW90" s="72"/>
      <c r="AX90" s="72"/>
      <c r="AY90"/>
      <c r="AZ90" s="70" t="s">
        <v>331</v>
      </c>
      <c r="BA90" s="70"/>
      <c r="BB90"/>
      <c r="BC90" s="72" t="s">
        <v>329</v>
      </c>
      <c r="BD90" s="72" t="s">
        <v>330</v>
      </c>
      <c r="BE90"/>
      <c r="BF90" s="72" t="s">
        <v>329</v>
      </c>
      <c r="BG90" s="71" t="str">
        <f>IF(BF90="true",CONCATENATE(IF(BJ90="","",$BJ$4)),"_")</f>
        <v>36_months</v>
      </c>
      <c r="BH90" s="71" t="str">
        <f>BI$4</f>
        <v>12_months</v>
      </c>
      <c r="BI90" s="71"/>
      <c r="BJ90" s="72" t="str">
        <f>BJ$4</f>
        <v>36_months</v>
      </c>
      <c r="BK90"/>
      <c r="BL90" s="70" t="s">
        <v>329</v>
      </c>
      <c r="BM90" s="71" t="str">
        <f>IF(BL90="true",CONCATENATE(IF(BO90="","",CONCATENATE(BO$4,", ")),IF(BP90="","",BP$4),IF(BQ90="","",CONCATENATE(", ",BQ$4))),"_")</f>
        <v>active_standby</v>
      </c>
      <c r="BN90" s="71" t="str">
        <f>$BO$4</f>
        <v>none</v>
      </c>
      <c r="BO90" s="71"/>
      <c r="BP90" s="72" t="str">
        <f>BP$4</f>
        <v>active_standby</v>
      </c>
      <c r="BQ90" s="72"/>
      <c r="BR90"/>
      <c r="BS90" s="72" t="s">
        <v>331</v>
      </c>
      <c r="BT90" s="71"/>
      <c r="BU90" s="72"/>
      <c r="BV90"/>
      <c r="BW90" s="72" t="s">
        <v>331</v>
      </c>
      <c r="BX90" s="71"/>
      <c r="BY90"/>
      <c r="BZ90" s="72" t="s">
        <v>331</v>
      </c>
      <c r="CA90" s="71"/>
      <c r="CB90"/>
      <c r="CC90" s="72" t="s">
        <v>331</v>
      </c>
      <c r="CD90" s="71"/>
      <c r="CE90"/>
      <c r="CF90" s="72" t="s">
        <v>331</v>
      </c>
      <c r="CG90" s="71"/>
      <c r="CH90"/>
      <c r="CI90" s="72" t="s">
        <v>331</v>
      </c>
      <c r="CJ90" s="71"/>
      <c r="CK90" s="71"/>
      <c r="CL90"/>
      <c r="CM90" s="72" t="s">
        <v>331</v>
      </c>
      <c r="CN90" s="71"/>
      <c r="CO90" s="71"/>
      <c r="CP90" s="71"/>
      <c r="CQ90"/>
      <c r="CR90" s="72" t="s">
        <v>331</v>
      </c>
      <c r="CS90" s="71"/>
      <c r="CT90" s="71"/>
      <c r="CU90"/>
      <c r="CV90" s="72" t="s">
        <v>331</v>
      </c>
      <c r="CW90" s="71"/>
    </row>
    <row r="91" spans="1:1024" s="73" customFormat="1" x14ac:dyDescent="0.25">
      <c r="A91" s="68" t="s">
        <v>102</v>
      </c>
      <c r="B91" s="67" t="s">
        <v>103</v>
      </c>
      <c r="C91" s="68" t="str">
        <f>$C$93</f>
        <v>SH</v>
      </c>
      <c r="D91" s="67" t="s">
        <v>167</v>
      </c>
      <c r="E91" s="68" t="s">
        <v>580</v>
      </c>
      <c r="F91" s="67" t="s">
        <v>581</v>
      </c>
      <c r="G91" s="67" t="s">
        <v>582</v>
      </c>
      <c r="H91" s="67" t="s">
        <v>94</v>
      </c>
      <c r="I91" s="67">
        <v>3</v>
      </c>
      <c r="J91" s="67" t="s">
        <v>322</v>
      </c>
      <c r="K91" s="67" t="str">
        <f>IF(P91="G","PREMIUM",IF(LEFT(M91,6)="Orange","PREMIUM","CONFORT"))</f>
        <v>CONFORT</v>
      </c>
      <c r="L91" s="67" t="s">
        <v>579</v>
      </c>
      <c r="M91" s="69" t="s">
        <v>324</v>
      </c>
      <c r="N91" s="67" t="s">
        <v>103</v>
      </c>
      <c r="O91" s="67" t="s">
        <v>438</v>
      </c>
      <c r="P91" s="67" t="s">
        <v>325</v>
      </c>
      <c r="Q91" s="67" t="s">
        <v>326</v>
      </c>
      <c r="R91" s="82" t="s">
        <v>447</v>
      </c>
      <c r="S91" s="82"/>
      <c r="T91"/>
      <c r="U91" s="72" t="str">
        <f>IF($R91="1 pair","true","false")</f>
        <v>false</v>
      </c>
      <c r="V91" s="72"/>
      <c r="W91"/>
      <c r="X91" s="72" t="str">
        <f>IF($R91="1 pair","true","false")</f>
        <v>false</v>
      </c>
      <c r="Y91" s="72"/>
      <c r="Z91"/>
      <c r="AA91" s="72" t="s">
        <v>331</v>
      </c>
      <c r="AB91" s="72"/>
      <c r="AC91"/>
      <c r="AD91" s="72" t="s">
        <v>329</v>
      </c>
      <c r="AE91" s="71" t="str">
        <f>IF(AD91="true",CONCATENATE(IF(AG91="","",CONCATENATE(AG91,", ")),IF(AH91="","",CONCATENATE(AH91, ", ")),IF(AI91="","",AI91)),"_")</f>
        <v>4h_bhbd, 4h_24_7</v>
      </c>
      <c r="AF91" s="71" t="str">
        <f>$AG$4</f>
        <v>none</v>
      </c>
      <c r="AG91" s="71"/>
      <c r="AH91" s="72" t="str">
        <f>AH$4</f>
        <v>4h_bhbd</v>
      </c>
      <c r="AI91" s="72" t="str">
        <f>AI$4</f>
        <v>4h_24_7</v>
      </c>
      <c r="AJ91" s="72"/>
      <c r="AK91"/>
      <c r="AL91" s="72" t="s">
        <v>329</v>
      </c>
      <c r="AM91" s="72" t="s">
        <v>330</v>
      </c>
      <c r="AN91"/>
      <c r="AO91" s="72" t="s">
        <v>329</v>
      </c>
      <c r="AP91" s="71" t="str">
        <f>IF(AO91="true",CONCATENATE(IF(AR91="","",CONCATENATE(AR$4,", ")),IF(AS91="","",AS$4), ", ",IF(AT91="","",AT$4)),"_")</f>
        <v>5-60m, 60m+</v>
      </c>
      <c r="AQ91" s="71" t="str">
        <f>AR$4</f>
        <v>0-5m</v>
      </c>
      <c r="AR91" s="72"/>
      <c r="AS91" s="72" t="str">
        <f>AS$4</f>
        <v>5-60m</v>
      </c>
      <c r="AT91" s="72" t="str">
        <f>AT$4</f>
        <v>60m+</v>
      </c>
      <c r="AU91" s="72"/>
      <c r="AV91" s="72"/>
      <c r="AW91" s="72"/>
      <c r="AX91" s="72"/>
      <c r="AY91"/>
      <c r="AZ91" s="70" t="s">
        <v>331</v>
      </c>
      <c r="BA91" s="70"/>
      <c r="BB91"/>
      <c r="BC91" s="72" t="s">
        <v>329</v>
      </c>
      <c r="BD91" s="72" t="s">
        <v>330</v>
      </c>
      <c r="BE91"/>
      <c r="BF91" s="72" t="s">
        <v>329</v>
      </c>
      <c r="BG91" s="71" t="str">
        <f>IF(BF91="true",CONCATENATE(IF(BJ91="","",$BJ$4)),"_")</f>
        <v>36_months</v>
      </c>
      <c r="BH91" s="71" t="str">
        <f>BI$4</f>
        <v>12_months</v>
      </c>
      <c r="BI91" s="71"/>
      <c r="BJ91" s="72" t="str">
        <f>BJ$4</f>
        <v>36_months</v>
      </c>
      <c r="BK91"/>
      <c r="BL91" s="70" t="s">
        <v>329</v>
      </c>
      <c r="BM91" s="71" t="str">
        <f>IF(BL91="true",CONCATENATE(IF(BO91="","",CONCATENATE(BO$4,", ")),IF(BP91="","",BP$4),IF(BQ91="","",CONCATENATE(", ",BQ$4))),"_")</f>
        <v>active_standby</v>
      </c>
      <c r="BN91" s="71" t="str">
        <f>$BO$4</f>
        <v>none</v>
      </c>
      <c r="BO91" s="71"/>
      <c r="BP91" s="72" t="str">
        <f>BP$4</f>
        <v>active_standby</v>
      </c>
      <c r="BQ91" s="72"/>
      <c r="BR91"/>
      <c r="BS91" s="72" t="s">
        <v>331</v>
      </c>
      <c r="BT91" s="71"/>
      <c r="BU91" s="72"/>
      <c r="BV91"/>
      <c r="BW91" s="72" t="s">
        <v>331</v>
      </c>
      <c r="BX91" s="71"/>
      <c r="BY91"/>
      <c r="BZ91" s="72" t="s">
        <v>331</v>
      </c>
      <c r="CA91" s="71"/>
      <c r="CB91"/>
      <c r="CC91" s="72" t="s">
        <v>331</v>
      </c>
      <c r="CD91" s="71"/>
      <c r="CE91"/>
      <c r="CF91" s="72" t="s">
        <v>331</v>
      </c>
      <c r="CG91" s="71"/>
      <c r="CH91"/>
      <c r="CI91" s="72" t="s">
        <v>331</v>
      </c>
      <c r="CJ91" s="71"/>
      <c r="CK91" s="71"/>
      <c r="CL91"/>
      <c r="CM91" s="72" t="s">
        <v>331</v>
      </c>
      <c r="CN91" s="71"/>
      <c r="CO91" s="71"/>
      <c r="CP91" s="71"/>
      <c r="CQ91"/>
      <c r="CR91" s="72" t="s">
        <v>331</v>
      </c>
      <c r="CS91" s="71"/>
      <c r="CT91" s="71"/>
      <c r="CU91"/>
      <c r="CV91" s="72" t="s">
        <v>331</v>
      </c>
      <c r="CW91" s="71"/>
    </row>
    <row r="92" spans="1:1024" s="76" customFormat="1" x14ac:dyDescent="0.25">
      <c r="T92"/>
      <c r="U92" s="78"/>
      <c r="V92" s="78"/>
      <c r="W92"/>
      <c r="X92" s="78"/>
      <c r="Y92" s="78"/>
      <c r="Z92"/>
      <c r="AA92" s="78"/>
      <c r="AB92" s="78"/>
      <c r="AC92"/>
      <c r="AD92" s="78"/>
      <c r="AE92" s="73"/>
      <c r="AF92" s="73"/>
      <c r="AG92" s="73"/>
      <c r="AH92" s="78"/>
      <c r="AI92" s="78"/>
      <c r="AJ92" s="78"/>
      <c r="AK92"/>
      <c r="AL92" s="78"/>
      <c r="AM92" s="78"/>
      <c r="AN92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/>
      <c r="AZ92" s="78"/>
      <c r="BA92" s="78"/>
      <c r="BB92"/>
      <c r="BC92" s="78"/>
      <c r="BD92" s="78" t="s">
        <v>330</v>
      </c>
      <c r="BE92"/>
      <c r="BF92" s="78"/>
      <c r="BG92" s="73"/>
      <c r="BH92" s="73"/>
      <c r="BI92" s="73"/>
      <c r="BJ92" s="78"/>
      <c r="BK92"/>
      <c r="BL92" s="78"/>
      <c r="BM92" s="78"/>
      <c r="BN92" s="78"/>
      <c r="BO92" s="78"/>
      <c r="BP92" s="78"/>
      <c r="BQ92" s="78"/>
      <c r="BR92"/>
      <c r="BS92" s="78"/>
      <c r="BT92" s="78"/>
      <c r="BU92" s="78"/>
      <c r="BV92"/>
      <c r="BW92" s="78"/>
      <c r="BX92" s="78"/>
      <c r="BY92"/>
      <c r="BZ92" s="73"/>
      <c r="CA92" s="73"/>
      <c r="CB92"/>
      <c r="CC92" s="73"/>
      <c r="CD92" s="73"/>
      <c r="CE92"/>
      <c r="CF92" s="73"/>
      <c r="CG92" s="73"/>
      <c r="CH92"/>
      <c r="CI92" s="73"/>
      <c r="CJ92" s="73"/>
      <c r="CK92" s="73"/>
      <c r="CL92"/>
      <c r="CM92" s="73"/>
      <c r="CN92" s="73"/>
      <c r="CO92" s="73"/>
      <c r="CP92" s="73"/>
      <c r="CQ92"/>
      <c r="CR92" s="73"/>
      <c r="CS92" s="73"/>
      <c r="CT92" s="73"/>
      <c r="CU92"/>
      <c r="CV92" s="73"/>
      <c r="CW92" s="73"/>
      <c r="AMH92" s="73"/>
      <c r="AMI92" s="73"/>
      <c r="AMJ92" s="73"/>
    </row>
    <row r="93" spans="1:1024" s="73" customFormat="1" x14ac:dyDescent="0.25">
      <c r="A93" s="65" t="s">
        <v>102</v>
      </c>
      <c r="B93" s="66" t="s">
        <v>103</v>
      </c>
      <c r="C93" s="65" t="s">
        <v>166</v>
      </c>
      <c r="D93" s="67" t="s">
        <v>167</v>
      </c>
      <c r="E93" s="68" t="s">
        <v>583</v>
      </c>
      <c r="F93" s="67" t="s">
        <v>584</v>
      </c>
      <c r="G93" s="67" t="s">
        <v>585</v>
      </c>
      <c r="H93" s="67" t="s">
        <v>94</v>
      </c>
      <c r="I93" s="67">
        <v>4</v>
      </c>
      <c r="J93" s="67" t="s">
        <v>322</v>
      </c>
      <c r="K93" s="67" t="str">
        <f>IF(P93="G","PREMIUM",IF(LEFT(M93,6)="Orange","PREMIUM","CONFORT"))</f>
        <v>PREMIUM</v>
      </c>
      <c r="L93" s="67" t="s">
        <v>579</v>
      </c>
      <c r="M93" s="69" t="s">
        <v>324</v>
      </c>
      <c r="N93" s="67" t="s">
        <v>103</v>
      </c>
      <c r="O93" s="67" t="s">
        <v>438</v>
      </c>
      <c r="P93" s="67" t="s">
        <v>443</v>
      </c>
      <c r="Q93" s="67" t="s">
        <v>326</v>
      </c>
      <c r="R93" s="82" t="s">
        <v>464</v>
      </c>
      <c r="S93" s="82"/>
      <c r="T93"/>
      <c r="U93" s="72" t="str">
        <f>IF($R93="1 pair","true","false")</f>
        <v>false</v>
      </c>
      <c r="V93" s="72"/>
      <c r="W93"/>
      <c r="X93" s="72" t="str">
        <f>IF($R93="1 pair","true","false")</f>
        <v>false</v>
      </c>
      <c r="Y93" s="72"/>
      <c r="Z93"/>
      <c r="AA93" s="72" t="s">
        <v>331</v>
      </c>
      <c r="AB93" s="72"/>
      <c r="AC93"/>
      <c r="AD93" s="72" t="s">
        <v>329</v>
      </c>
      <c r="AE93" s="67" t="str">
        <f>IF(AD93="true",CONCATENATE(IF(AG93="","",CONCATENATE(AG93,", ")),IF(AH93="","",CONCATENATE(AH93, ", ")),IF(AI93="","",AI93)),"_")</f>
        <v>4h_24_7</v>
      </c>
      <c r="AF93" s="67" t="str">
        <f>$AH$4</f>
        <v>4h_bhbd</v>
      </c>
      <c r="AG93" s="67"/>
      <c r="AH93" s="71"/>
      <c r="AI93" s="72" t="str">
        <f>AI$4</f>
        <v>4h_24_7</v>
      </c>
      <c r="AJ93" s="72"/>
      <c r="AK93"/>
      <c r="AL93" s="72" t="s">
        <v>329</v>
      </c>
      <c r="AM93" s="72" t="s">
        <v>330</v>
      </c>
      <c r="AN93"/>
      <c r="AO93" s="72" t="s">
        <v>329</v>
      </c>
      <c r="AP93" s="71" t="str">
        <f>IF(AO93="true",CONCATENATE(IF(AR93="","",CONCATENATE(AR$4,", ")),IF(AS93="","",AS$4), ", ",IF(AT93="","",AT$4)),"_")</f>
        <v>5-60m, 60m+</v>
      </c>
      <c r="AQ93" s="71" t="str">
        <f>AR$4</f>
        <v>0-5m</v>
      </c>
      <c r="AR93" s="72"/>
      <c r="AS93" s="72" t="str">
        <f>AS$4</f>
        <v>5-60m</v>
      </c>
      <c r="AT93" s="72" t="str">
        <f>AT$4</f>
        <v>60m+</v>
      </c>
      <c r="AU93" s="72"/>
      <c r="AV93" s="72"/>
      <c r="AW93" s="72"/>
      <c r="AX93" s="72"/>
      <c r="AY93"/>
      <c r="AZ93" s="70" t="s">
        <v>331</v>
      </c>
      <c r="BA93" s="70"/>
      <c r="BB93"/>
      <c r="BC93" s="72" t="s">
        <v>329</v>
      </c>
      <c r="BD93" s="72" t="s">
        <v>330</v>
      </c>
      <c r="BE93"/>
      <c r="BF93" s="72" t="s">
        <v>329</v>
      </c>
      <c r="BG93" s="71" t="str">
        <f>IF(BF93="true",CONCATENATE(IF(BJ93="","",$BJ$4)),"_")</f>
        <v>36_months</v>
      </c>
      <c r="BH93" s="71" t="str">
        <f>BI$4</f>
        <v>12_months</v>
      </c>
      <c r="BI93" s="71"/>
      <c r="BJ93" s="72" t="str">
        <f>BJ$4</f>
        <v>36_months</v>
      </c>
      <c r="BK93"/>
      <c r="BL93" s="70" t="s">
        <v>329</v>
      </c>
      <c r="BM93" s="71" t="str">
        <f>IF(BL93="true",CONCATENATE(IF(BO93="","",CONCATENATE(BO$4,", ")),IF(BP93="","",BP$4),IF(BQ93="","",CONCATENATE(", ",BQ$4))),"_")</f>
        <v>active_standby</v>
      </c>
      <c r="BN93" s="71" t="str">
        <f>$BO$4</f>
        <v>none</v>
      </c>
      <c r="BO93" s="71"/>
      <c r="BP93" s="72" t="str">
        <f>BP$4</f>
        <v>active_standby</v>
      </c>
      <c r="BQ93" s="72"/>
      <c r="BR93"/>
      <c r="BS93" s="72" t="s">
        <v>331</v>
      </c>
      <c r="BT93" s="71"/>
      <c r="BU93" s="72"/>
      <c r="BV93"/>
      <c r="BW93" s="72" t="s">
        <v>331</v>
      </c>
      <c r="BX93" s="71"/>
      <c r="BY93"/>
      <c r="BZ93" s="72" t="s">
        <v>331</v>
      </c>
      <c r="CA93" s="71"/>
      <c r="CB93"/>
      <c r="CC93" s="72" t="s">
        <v>331</v>
      </c>
      <c r="CD93" s="71"/>
      <c r="CE93"/>
      <c r="CF93" s="72" t="s">
        <v>331</v>
      </c>
      <c r="CG93" s="71"/>
      <c r="CH93"/>
      <c r="CI93" s="72" t="s">
        <v>331</v>
      </c>
      <c r="CJ93" s="71"/>
      <c r="CK93" s="71"/>
      <c r="CL93"/>
      <c r="CM93" s="72" t="s">
        <v>331</v>
      </c>
      <c r="CN93" s="71"/>
      <c r="CO93" s="71"/>
      <c r="CP93" s="71"/>
      <c r="CQ93"/>
      <c r="CR93" s="72" t="s">
        <v>331</v>
      </c>
      <c r="CS93" s="71"/>
      <c r="CT93" s="71"/>
      <c r="CU93"/>
      <c r="CV93" s="72" t="s">
        <v>331</v>
      </c>
      <c r="CW93" s="71"/>
    </row>
    <row r="94" spans="1:1024" s="73" customFormat="1" x14ac:dyDescent="0.25">
      <c r="A94" s="68" t="s">
        <v>102</v>
      </c>
      <c r="B94" s="67" t="s">
        <v>103</v>
      </c>
      <c r="C94" s="68" t="str">
        <f>$C$93</f>
        <v>SH</v>
      </c>
      <c r="D94" s="67" t="s">
        <v>167</v>
      </c>
      <c r="E94" s="68" t="s">
        <v>586</v>
      </c>
      <c r="F94" s="67" t="s">
        <v>587</v>
      </c>
      <c r="G94" s="67" t="s">
        <v>588</v>
      </c>
      <c r="H94" s="67" t="s">
        <v>94</v>
      </c>
      <c r="I94" s="67">
        <v>6</v>
      </c>
      <c r="J94" s="67" t="s">
        <v>322</v>
      </c>
      <c r="K94" s="67" t="str">
        <f>IF(P94="G","PREMIUM",IF(LEFT(M94,6)="Orange","PREMIUM","CONFORT"))</f>
        <v>CONFORT</v>
      </c>
      <c r="L94" s="67" t="s">
        <v>579</v>
      </c>
      <c r="M94" s="69" t="s">
        <v>324</v>
      </c>
      <c r="N94" s="67" t="s">
        <v>103</v>
      </c>
      <c r="O94" s="67" t="s">
        <v>438</v>
      </c>
      <c r="P94" s="67" t="s">
        <v>325</v>
      </c>
      <c r="Q94" s="67" t="s">
        <v>326</v>
      </c>
      <c r="R94" s="82" t="s">
        <v>464</v>
      </c>
      <c r="S94" s="82"/>
      <c r="T94"/>
      <c r="U94" s="72" t="str">
        <f>IF($R94="1 pair","true","false")</f>
        <v>false</v>
      </c>
      <c r="V94" s="72"/>
      <c r="W94"/>
      <c r="X94" s="72" t="str">
        <f>IF($R94="1 pair","true","false")</f>
        <v>false</v>
      </c>
      <c r="Y94" s="72"/>
      <c r="Z94"/>
      <c r="AA94" s="72" t="s">
        <v>331</v>
      </c>
      <c r="AB94" s="72"/>
      <c r="AC94"/>
      <c r="AD94" s="72" t="s">
        <v>329</v>
      </c>
      <c r="AE94" s="71" t="str">
        <f>IF(AD94="true",CONCATENATE(IF(AG94="","",CONCATENATE(AG94,", ")),IF(AH94="","",CONCATENATE(AH94, ", ")),IF(AI94="","",AI94)),"_")</f>
        <v>4h_bhbd, 4h_24_7</v>
      </c>
      <c r="AF94" s="71" t="str">
        <f>$AG$4</f>
        <v>none</v>
      </c>
      <c r="AG94" s="71"/>
      <c r="AH94" s="72" t="str">
        <f>AH$4</f>
        <v>4h_bhbd</v>
      </c>
      <c r="AI94" s="72" t="str">
        <f>AI$4</f>
        <v>4h_24_7</v>
      </c>
      <c r="AJ94" s="72"/>
      <c r="AK94"/>
      <c r="AL94" s="72" t="s">
        <v>329</v>
      </c>
      <c r="AM94" s="72" t="s">
        <v>330</v>
      </c>
      <c r="AN94"/>
      <c r="AO94" s="72" t="s">
        <v>329</v>
      </c>
      <c r="AP94" s="71" t="str">
        <f>IF(AO94="true",CONCATENATE(IF(AR94="","",CONCATENATE(AR$4,", ")),IF(AS94="","",AS$4), ", ",IF(AT94="","",AT$4)),"_")</f>
        <v>5-60m, 60m+</v>
      </c>
      <c r="AQ94" s="71" t="str">
        <f>AR$4</f>
        <v>0-5m</v>
      </c>
      <c r="AR94" s="72"/>
      <c r="AS94" s="72" t="str">
        <f>AS$4</f>
        <v>5-60m</v>
      </c>
      <c r="AT94" s="72" t="str">
        <f>AT$4</f>
        <v>60m+</v>
      </c>
      <c r="AU94" s="72"/>
      <c r="AV94" s="72"/>
      <c r="AW94" s="72"/>
      <c r="AX94" s="72"/>
      <c r="AY94"/>
      <c r="AZ94" s="70" t="s">
        <v>331</v>
      </c>
      <c r="BA94" s="70"/>
      <c r="BB94"/>
      <c r="BC94" s="72" t="s">
        <v>329</v>
      </c>
      <c r="BD94" s="72" t="s">
        <v>330</v>
      </c>
      <c r="BE94"/>
      <c r="BF94" s="72" t="s">
        <v>329</v>
      </c>
      <c r="BG94" s="71" t="str">
        <f>IF(BF94="true",CONCATENATE(IF(BJ94="","",$BJ$4)),"_")</f>
        <v>36_months</v>
      </c>
      <c r="BH94" s="71" t="str">
        <f>BI$4</f>
        <v>12_months</v>
      </c>
      <c r="BI94" s="71"/>
      <c r="BJ94" s="72" t="str">
        <f>BJ$4</f>
        <v>36_months</v>
      </c>
      <c r="BK94"/>
      <c r="BL94" s="70" t="s">
        <v>329</v>
      </c>
      <c r="BM94" s="71" t="str">
        <f>IF(BL94="true",CONCATENATE(IF(BO94="","",CONCATENATE(BO$4,", ")),IF(BP94="","",BP$4),IF(BQ94="","",CONCATENATE(", ",BQ$4))),"_")</f>
        <v>active_standby</v>
      </c>
      <c r="BN94" s="71" t="str">
        <f>$BO$4</f>
        <v>none</v>
      </c>
      <c r="BO94" s="71"/>
      <c r="BP94" s="72" t="str">
        <f>BP$4</f>
        <v>active_standby</v>
      </c>
      <c r="BQ94" s="72"/>
      <c r="BR94"/>
      <c r="BS94" s="72" t="s">
        <v>331</v>
      </c>
      <c r="BT94" s="71"/>
      <c r="BU94" s="72"/>
      <c r="BV94"/>
      <c r="BW94" s="72" t="s">
        <v>331</v>
      </c>
      <c r="BX94" s="71"/>
      <c r="BY94"/>
      <c r="BZ94" s="72" t="s">
        <v>331</v>
      </c>
      <c r="CA94" s="71"/>
      <c r="CB94"/>
      <c r="CC94" s="72" t="s">
        <v>331</v>
      </c>
      <c r="CD94" s="71"/>
      <c r="CE94"/>
      <c r="CF94" s="72" t="s">
        <v>331</v>
      </c>
      <c r="CG94" s="71"/>
      <c r="CH94"/>
      <c r="CI94" s="72" t="s">
        <v>331</v>
      </c>
      <c r="CJ94" s="71"/>
      <c r="CK94" s="71"/>
      <c r="CL94"/>
      <c r="CM94" s="72" t="s">
        <v>331</v>
      </c>
      <c r="CN94" s="71"/>
      <c r="CO94" s="71"/>
      <c r="CP94" s="71"/>
      <c r="CQ94"/>
      <c r="CR94" s="72" t="s">
        <v>331</v>
      </c>
      <c r="CS94" s="71"/>
      <c r="CT94" s="71"/>
      <c r="CU94"/>
      <c r="CV94" s="72" t="s">
        <v>331</v>
      </c>
      <c r="CW94" s="71"/>
    </row>
    <row r="95" spans="1:1024" s="76" customFormat="1" x14ac:dyDescent="0.25">
      <c r="T95"/>
      <c r="U95" s="78"/>
      <c r="V95" s="78"/>
      <c r="W95"/>
      <c r="X95" s="78"/>
      <c r="Y95" s="78"/>
      <c r="Z95"/>
      <c r="AA95" s="78"/>
      <c r="AB95" s="78"/>
      <c r="AC95"/>
      <c r="AD95" s="78"/>
      <c r="AE95" s="73"/>
      <c r="AF95" s="73"/>
      <c r="AG95" s="73"/>
      <c r="AH95" s="78"/>
      <c r="AI95" s="78"/>
      <c r="AJ95" s="78"/>
      <c r="AK95"/>
      <c r="AL95" s="78"/>
      <c r="AM95" s="78"/>
      <c r="AN95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/>
      <c r="AZ95" s="78"/>
      <c r="BA95" s="78"/>
      <c r="BB95"/>
      <c r="BC95" s="78"/>
      <c r="BD95" s="78" t="s">
        <v>330</v>
      </c>
      <c r="BE95"/>
      <c r="BF95" s="78"/>
      <c r="BG95" s="73"/>
      <c r="BH95" s="73"/>
      <c r="BI95" s="73"/>
      <c r="BJ95" s="78"/>
      <c r="BK95"/>
      <c r="BL95" s="78"/>
      <c r="BM95" s="78"/>
      <c r="BN95" s="78"/>
      <c r="BO95" s="78"/>
      <c r="BP95" s="78"/>
      <c r="BQ95" s="78"/>
      <c r="BR95"/>
      <c r="BS95" s="78"/>
      <c r="BT95" s="78"/>
      <c r="BU95" s="78"/>
      <c r="BV95"/>
      <c r="BW95" s="78"/>
      <c r="BX95" s="78"/>
      <c r="BY95"/>
      <c r="BZ95" s="73"/>
      <c r="CA95" s="73"/>
      <c r="CB95"/>
      <c r="CC95" s="73"/>
      <c r="CD95" s="73"/>
      <c r="CE95"/>
      <c r="CF95" s="73"/>
      <c r="CG95" s="73"/>
      <c r="CH95"/>
      <c r="CI95" s="73"/>
      <c r="CJ95" s="73"/>
      <c r="CK95" s="73"/>
      <c r="CL95"/>
      <c r="CM95" s="73"/>
      <c r="CN95" s="73"/>
      <c r="CO95" s="73"/>
      <c r="CP95" s="73"/>
      <c r="CQ95"/>
      <c r="CR95" s="73"/>
      <c r="CS95" s="73"/>
      <c r="CT95" s="73"/>
      <c r="CU95"/>
      <c r="CV95" s="73"/>
      <c r="CW95" s="73"/>
      <c r="AMH95" s="73"/>
      <c r="AMI95" s="73"/>
      <c r="AMJ95" s="73"/>
    </row>
    <row r="96" spans="1:1024" s="73" customFormat="1" x14ac:dyDescent="0.25">
      <c r="A96" s="65" t="s">
        <v>102</v>
      </c>
      <c r="B96" s="66" t="s">
        <v>103</v>
      </c>
      <c r="C96" s="65" t="s">
        <v>169</v>
      </c>
      <c r="D96" s="67" t="s">
        <v>170</v>
      </c>
      <c r="E96" s="68" t="s">
        <v>589</v>
      </c>
      <c r="F96" s="67" t="s">
        <v>590</v>
      </c>
      <c r="G96" s="67" t="s">
        <v>591</v>
      </c>
      <c r="H96" s="67" t="s">
        <v>94</v>
      </c>
      <c r="I96" s="67">
        <v>1</v>
      </c>
      <c r="J96" s="67" t="s">
        <v>322</v>
      </c>
      <c r="K96" s="67" t="str">
        <f>IF(P96="G","PREMIUM",IF(LEFT(M96,6)="Orange","PREMIUM","CONFORT"))</f>
        <v>PREMIUM</v>
      </c>
      <c r="L96" s="67" t="s">
        <v>592</v>
      </c>
      <c r="M96" s="69" t="s">
        <v>324</v>
      </c>
      <c r="N96" s="67" t="s">
        <v>103</v>
      </c>
      <c r="O96" s="67" t="s">
        <v>438</v>
      </c>
      <c r="P96" s="67" t="s">
        <v>443</v>
      </c>
      <c r="Q96" s="67" t="s">
        <v>326</v>
      </c>
      <c r="R96" s="82" t="s">
        <v>464</v>
      </c>
      <c r="S96" s="82"/>
      <c r="T96"/>
      <c r="U96" s="72" t="str">
        <f>IF($R96="1 pair","true","false")</f>
        <v>false</v>
      </c>
      <c r="V96" s="72"/>
      <c r="W96"/>
      <c r="X96" s="72" t="str">
        <f>IF($R96="1 pair","true","false")</f>
        <v>false</v>
      </c>
      <c r="Y96" s="72"/>
      <c r="Z96"/>
      <c r="AA96" s="72" t="s">
        <v>331</v>
      </c>
      <c r="AB96" s="72"/>
      <c r="AC96"/>
      <c r="AD96" s="72" t="s">
        <v>329</v>
      </c>
      <c r="AE96" s="67" t="str">
        <f>IF(AD96="true",CONCATENATE(IF(AG96="","",CONCATENATE(AG96,", ")),IF(AH96="","",CONCATENATE(AH96, ", ")),IF(AI96="","",AI96)),"_")</f>
        <v>4h_24_7</v>
      </c>
      <c r="AF96" s="67" t="str">
        <f>$AH$4</f>
        <v>4h_bhbd</v>
      </c>
      <c r="AG96" s="67"/>
      <c r="AH96" s="71"/>
      <c r="AI96" s="72" t="str">
        <f>AI$4</f>
        <v>4h_24_7</v>
      </c>
      <c r="AJ96" s="72"/>
      <c r="AK96"/>
      <c r="AL96" s="72" t="s">
        <v>329</v>
      </c>
      <c r="AM96" s="72" t="s">
        <v>330</v>
      </c>
      <c r="AN96"/>
      <c r="AO96" s="72" t="s">
        <v>329</v>
      </c>
      <c r="AP96" s="71" t="str">
        <f>IF(AO96="true",CONCATENATE(IF(AR96="","",CONCATENATE(AR$4,", ")),IF(AS96="","",AS$4), ", ",IF(AT96="","",AT$4)),"_")</f>
        <v>5-60m, 60m+</v>
      </c>
      <c r="AQ96" s="71" t="str">
        <f>AR$4</f>
        <v>0-5m</v>
      </c>
      <c r="AR96" s="72"/>
      <c r="AS96" s="72" t="str">
        <f>AS$4</f>
        <v>5-60m</v>
      </c>
      <c r="AT96" s="72" t="str">
        <f>AT$4</f>
        <v>60m+</v>
      </c>
      <c r="AU96" s="72"/>
      <c r="AV96" s="72"/>
      <c r="AW96" s="72"/>
      <c r="AX96" s="72"/>
      <c r="AY96"/>
      <c r="AZ96" s="70" t="s">
        <v>331</v>
      </c>
      <c r="BA96" s="70"/>
      <c r="BB96"/>
      <c r="BC96" s="72" t="s">
        <v>329</v>
      </c>
      <c r="BD96" s="72" t="s">
        <v>330</v>
      </c>
      <c r="BE96"/>
      <c r="BF96" s="72" t="s">
        <v>329</v>
      </c>
      <c r="BG96" s="71" t="str">
        <f>IF(BF96="true",CONCATENATE(IF(BJ96="","",$BJ$4)),"_")</f>
        <v>36_months</v>
      </c>
      <c r="BH96" s="71" t="str">
        <f>BI$4</f>
        <v>12_months</v>
      </c>
      <c r="BI96" s="71"/>
      <c r="BJ96" s="72" t="str">
        <f>BJ$4</f>
        <v>36_months</v>
      </c>
      <c r="BK96"/>
      <c r="BL96" s="70" t="s">
        <v>329</v>
      </c>
      <c r="BM96" s="71" t="str">
        <f>IF(BL96="true",CONCATENATE(IF(BO96="","",CONCATENATE(BO$4,", ")),IF(BP96="","",BP$4),IF(BQ96="","",CONCATENATE(", ",BQ$4))),"_")</f>
        <v>active_standby</v>
      </c>
      <c r="BN96" s="71" t="str">
        <f>$BO$4</f>
        <v>none</v>
      </c>
      <c r="BO96" s="71"/>
      <c r="BP96" s="72" t="str">
        <f>BP$4</f>
        <v>active_standby</v>
      </c>
      <c r="BQ96" s="72"/>
      <c r="BR96"/>
      <c r="BS96" s="72" t="s">
        <v>331</v>
      </c>
      <c r="BT96" s="71"/>
      <c r="BU96" s="72"/>
      <c r="BV96"/>
      <c r="BW96" s="72" t="s">
        <v>331</v>
      </c>
      <c r="BX96" s="71"/>
      <c r="BY96"/>
      <c r="BZ96" s="72" t="s">
        <v>331</v>
      </c>
      <c r="CA96" s="71"/>
      <c r="CB96"/>
      <c r="CC96" s="72" t="s">
        <v>331</v>
      </c>
      <c r="CD96" s="71"/>
      <c r="CE96"/>
      <c r="CF96" s="72" t="s">
        <v>331</v>
      </c>
      <c r="CG96" s="71"/>
      <c r="CH96"/>
      <c r="CI96" s="72" t="s">
        <v>331</v>
      </c>
      <c r="CJ96" s="71"/>
      <c r="CK96" s="71"/>
      <c r="CL96"/>
      <c r="CM96" s="72" t="s">
        <v>331</v>
      </c>
      <c r="CN96" s="71"/>
      <c r="CO96" s="71"/>
      <c r="CP96" s="71"/>
      <c r="CQ96"/>
      <c r="CR96" s="72" t="s">
        <v>331</v>
      </c>
      <c r="CS96" s="71"/>
      <c r="CT96" s="71"/>
      <c r="CU96"/>
      <c r="CV96" s="72" t="s">
        <v>331</v>
      </c>
      <c r="CW96" s="71"/>
    </row>
    <row r="97" spans="1:1024" s="73" customFormat="1" x14ac:dyDescent="0.25">
      <c r="A97" s="68" t="s">
        <v>102</v>
      </c>
      <c r="B97" s="67" t="s">
        <v>103</v>
      </c>
      <c r="C97" s="68" t="str">
        <f>$C$96</f>
        <v>SI</v>
      </c>
      <c r="D97" s="67" t="s">
        <v>170</v>
      </c>
      <c r="E97" s="68" t="s">
        <v>593</v>
      </c>
      <c r="F97" s="67" t="s">
        <v>594</v>
      </c>
      <c r="G97" s="67" t="s">
        <v>595</v>
      </c>
      <c r="H97" s="67" t="s">
        <v>94</v>
      </c>
      <c r="I97" s="67">
        <v>5</v>
      </c>
      <c r="J97" s="67" t="s">
        <v>322</v>
      </c>
      <c r="K97" s="67" t="str">
        <f>IF(P97="G","PREMIUM",IF(LEFT(M97,6)="Orange","PREMIUM","CONFORT"))</f>
        <v>CONFORT</v>
      </c>
      <c r="L97" s="67" t="s">
        <v>592</v>
      </c>
      <c r="M97" s="69" t="s">
        <v>324</v>
      </c>
      <c r="N97" s="67" t="s">
        <v>103</v>
      </c>
      <c r="O97" s="67" t="s">
        <v>438</v>
      </c>
      <c r="P97" s="67" t="s">
        <v>325</v>
      </c>
      <c r="Q97" s="67" t="s">
        <v>326</v>
      </c>
      <c r="R97" s="82" t="s">
        <v>464</v>
      </c>
      <c r="S97" s="82"/>
      <c r="T97"/>
      <c r="U97" s="72" t="str">
        <f>IF($R97="1 pair","true","false")</f>
        <v>false</v>
      </c>
      <c r="V97" s="72"/>
      <c r="W97"/>
      <c r="X97" s="72" t="str">
        <f>IF($R97="1 pair","true","false")</f>
        <v>false</v>
      </c>
      <c r="Y97" s="72"/>
      <c r="Z97"/>
      <c r="AA97" s="72" t="s">
        <v>331</v>
      </c>
      <c r="AB97" s="72"/>
      <c r="AC97"/>
      <c r="AD97" s="72" t="s">
        <v>329</v>
      </c>
      <c r="AE97" s="71" t="str">
        <f>IF(AD97="true",CONCATENATE(IF(AG97="","",CONCATENATE(AG97,", ")),IF(AH97="","",CONCATENATE(AH97, ", ")),IF(AI97="","",AI97)),"_")</f>
        <v>4h_bhbd, 4h_24_7</v>
      </c>
      <c r="AF97" s="71" t="str">
        <f>$AG$4</f>
        <v>none</v>
      </c>
      <c r="AG97" s="71"/>
      <c r="AH97" s="72" t="str">
        <f>AH$4</f>
        <v>4h_bhbd</v>
      </c>
      <c r="AI97" s="72" t="str">
        <f>AI$4</f>
        <v>4h_24_7</v>
      </c>
      <c r="AJ97" s="72"/>
      <c r="AK97"/>
      <c r="AL97" s="72" t="s">
        <v>329</v>
      </c>
      <c r="AM97" s="72" t="s">
        <v>330</v>
      </c>
      <c r="AN97"/>
      <c r="AO97" s="72" t="s">
        <v>329</v>
      </c>
      <c r="AP97" s="71" t="str">
        <f>IF(AO97="true",CONCATENATE(IF(AR97="","",CONCATENATE(AR$4,", ")),IF(AS97="","",AS$4), ", ",IF(AT97="","",AT$4)),"_")</f>
        <v>5-60m, 60m+</v>
      </c>
      <c r="AQ97" s="71" t="str">
        <f>AR$4</f>
        <v>0-5m</v>
      </c>
      <c r="AR97" s="72"/>
      <c r="AS97" s="72" t="str">
        <f>AS$4</f>
        <v>5-60m</v>
      </c>
      <c r="AT97" s="72" t="str">
        <f>AT$4</f>
        <v>60m+</v>
      </c>
      <c r="AU97" s="72"/>
      <c r="AV97" s="72"/>
      <c r="AW97" s="72"/>
      <c r="AX97" s="72"/>
      <c r="AY97"/>
      <c r="AZ97" s="70" t="s">
        <v>331</v>
      </c>
      <c r="BA97" s="70"/>
      <c r="BB97"/>
      <c r="BC97" s="72" t="s">
        <v>329</v>
      </c>
      <c r="BD97" s="72" t="s">
        <v>330</v>
      </c>
      <c r="BE97"/>
      <c r="BF97" s="72" t="s">
        <v>329</v>
      </c>
      <c r="BG97" s="71" t="str">
        <f>IF(BF97="true",CONCATENATE(IF(BJ97="","",$BJ$4)),"_")</f>
        <v>36_months</v>
      </c>
      <c r="BH97" s="71" t="str">
        <f>BI$4</f>
        <v>12_months</v>
      </c>
      <c r="BI97" s="71"/>
      <c r="BJ97" s="72" t="str">
        <f>BJ$4</f>
        <v>36_months</v>
      </c>
      <c r="BK97"/>
      <c r="BL97" s="70" t="s">
        <v>329</v>
      </c>
      <c r="BM97" s="71" t="str">
        <f>IF(BL97="true",CONCATENATE(IF(BO97="","",CONCATENATE(BO$4,", ")),IF(BP97="","",BP$4),IF(BQ97="","",CONCATENATE(", ",BQ$4))),"_")</f>
        <v>active_standby</v>
      </c>
      <c r="BN97" s="71" t="str">
        <f>$BO$4</f>
        <v>none</v>
      </c>
      <c r="BO97" s="71"/>
      <c r="BP97" s="72" t="str">
        <f>BP$4</f>
        <v>active_standby</v>
      </c>
      <c r="BQ97" s="72"/>
      <c r="BR97"/>
      <c r="BS97" s="72" t="s">
        <v>331</v>
      </c>
      <c r="BT97" s="71"/>
      <c r="BU97" s="72"/>
      <c r="BV97"/>
      <c r="BW97" s="72" t="s">
        <v>331</v>
      </c>
      <c r="BX97" s="71"/>
      <c r="BY97"/>
      <c r="BZ97" s="72" t="s">
        <v>331</v>
      </c>
      <c r="CA97" s="71"/>
      <c r="CB97"/>
      <c r="CC97" s="72" t="s">
        <v>331</v>
      </c>
      <c r="CD97" s="71"/>
      <c r="CE97"/>
      <c r="CF97" s="72" t="s">
        <v>331</v>
      </c>
      <c r="CG97" s="71"/>
      <c r="CH97"/>
      <c r="CI97" s="72" t="s">
        <v>331</v>
      </c>
      <c r="CJ97" s="71"/>
      <c r="CK97" s="71"/>
      <c r="CL97"/>
      <c r="CM97" s="72" t="s">
        <v>331</v>
      </c>
      <c r="CN97" s="71"/>
      <c r="CO97" s="71"/>
      <c r="CP97" s="71"/>
      <c r="CQ97"/>
      <c r="CR97" s="72" t="s">
        <v>331</v>
      </c>
      <c r="CS97" s="71"/>
      <c r="CT97" s="71"/>
      <c r="CU97"/>
      <c r="CV97" s="72" t="s">
        <v>331</v>
      </c>
      <c r="CW97" s="71"/>
    </row>
    <row r="98" spans="1:1024" s="76" customFormat="1" x14ac:dyDescent="0.25">
      <c r="T98"/>
      <c r="U98" s="78"/>
      <c r="V98" s="78"/>
      <c r="W98"/>
      <c r="X98" s="78"/>
      <c r="Y98" s="78"/>
      <c r="Z98"/>
      <c r="AA98" s="78"/>
      <c r="AB98" s="78"/>
      <c r="AC98"/>
      <c r="AD98" s="78"/>
      <c r="AE98" s="73"/>
      <c r="AF98" s="73"/>
      <c r="AG98" s="73"/>
      <c r="AH98" s="78"/>
      <c r="AI98" s="78"/>
      <c r="AJ98" s="78"/>
      <c r="AK98"/>
      <c r="AL98" s="78"/>
      <c r="AM98" s="78"/>
      <c r="AN9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/>
      <c r="AZ98" s="78"/>
      <c r="BA98" s="78"/>
      <c r="BB98"/>
      <c r="BC98" s="78"/>
      <c r="BD98" s="78" t="s">
        <v>330</v>
      </c>
      <c r="BE98"/>
      <c r="BF98" s="78"/>
      <c r="BG98" s="73"/>
      <c r="BH98" s="73"/>
      <c r="BI98" s="73"/>
      <c r="BJ98" s="78"/>
      <c r="BK98"/>
      <c r="BL98" s="78"/>
      <c r="BM98" s="78"/>
      <c r="BN98" s="78"/>
      <c r="BO98" s="78"/>
      <c r="BP98" s="78"/>
      <c r="BQ98" s="78"/>
      <c r="BR98"/>
      <c r="BS98" s="78"/>
      <c r="BT98" s="78"/>
      <c r="BU98" s="78"/>
      <c r="BV98"/>
      <c r="BW98" s="78"/>
      <c r="BX98" s="78"/>
      <c r="BY98"/>
      <c r="BZ98" s="73"/>
      <c r="CA98" s="73"/>
      <c r="CB98"/>
      <c r="CC98" s="73"/>
      <c r="CD98" s="73"/>
      <c r="CE98"/>
      <c r="CF98" s="73"/>
      <c r="CG98" s="73"/>
      <c r="CH98"/>
      <c r="CI98" s="73"/>
      <c r="CJ98" s="73"/>
      <c r="CK98" s="73"/>
      <c r="CL98"/>
      <c r="CM98" s="73"/>
      <c r="CN98" s="73"/>
      <c r="CO98" s="73"/>
      <c r="CP98" s="73"/>
      <c r="CQ98"/>
      <c r="CR98" s="73"/>
      <c r="CS98" s="73"/>
      <c r="CT98" s="73"/>
      <c r="CU98"/>
      <c r="CV98" s="73"/>
      <c r="CW98" s="73"/>
      <c r="AMH98" s="73"/>
      <c r="AMI98" s="73"/>
      <c r="AMJ98" s="73"/>
    </row>
    <row r="99" spans="1:1024" s="73" customFormat="1" x14ac:dyDescent="0.25">
      <c r="A99" s="65" t="s">
        <v>102</v>
      </c>
      <c r="B99" s="66" t="s">
        <v>103</v>
      </c>
      <c r="C99" s="65" t="s">
        <v>172</v>
      </c>
      <c r="D99" s="67" t="s">
        <v>173</v>
      </c>
      <c r="E99" s="68" t="s">
        <v>596</v>
      </c>
      <c r="F99" s="67" t="s">
        <v>597</v>
      </c>
      <c r="G99" s="67" t="s">
        <v>598</v>
      </c>
      <c r="H99" s="67" t="s">
        <v>94</v>
      </c>
      <c r="I99" s="67">
        <v>1</v>
      </c>
      <c r="J99" s="67" t="s">
        <v>322</v>
      </c>
      <c r="K99" s="67" t="str">
        <f>IF(P99="G","PREMIUM",IF(LEFT(M99,6)="Orange","PREMIUM","CONFORT"))</f>
        <v>PREMIUM</v>
      </c>
      <c r="L99" s="67" t="s">
        <v>599</v>
      </c>
      <c r="M99" s="69" t="s">
        <v>324</v>
      </c>
      <c r="N99" s="67" t="s">
        <v>103</v>
      </c>
      <c r="O99" s="67" t="s">
        <v>438</v>
      </c>
      <c r="P99" s="67" t="s">
        <v>443</v>
      </c>
      <c r="Q99" s="67" t="s">
        <v>326</v>
      </c>
      <c r="R99" s="82" t="s">
        <v>464</v>
      </c>
      <c r="S99" s="82"/>
      <c r="T99"/>
      <c r="U99" s="72" t="str">
        <f>IF($R99="1 pair","true","false")</f>
        <v>false</v>
      </c>
      <c r="V99" s="72"/>
      <c r="W99"/>
      <c r="X99" s="72" t="str">
        <f>IF($R99="1 pair","true","false")</f>
        <v>false</v>
      </c>
      <c r="Y99" s="72"/>
      <c r="Z99"/>
      <c r="AA99" s="72" t="s">
        <v>331</v>
      </c>
      <c r="AB99" s="72"/>
      <c r="AC99"/>
      <c r="AD99" s="72" t="s">
        <v>329</v>
      </c>
      <c r="AE99" s="67" t="str">
        <f>IF(AD99="true",CONCATENATE(IF(AG99="","",CONCATENATE(AG99,", ")),IF(AH99="","",CONCATENATE(AH99, ", ")),IF(AI99="","",AI99)),"_")</f>
        <v>4h_24_7</v>
      </c>
      <c r="AF99" s="67" t="str">
        <f>$AH$4</f>
        <v>4h_bhbd</v>
      </c>
      <c r="AG99" s="67"/>
      <c r="AH99" s="71"/>
      <c r="AI99" s="72" t="str">
        <f>AI$4</f>
        <v>4h_24_7</v>
      </c>
      <c r="AJ99" s="72"/>
      <c r="AK99"/>
      <c r="AL99" s="72" t="s">
        <v>329</v>
      </c>
      <c r="AM99" s="72" t="s">
        <v>330</v>
      </c>
      <c r="AN99"/>
      <c r="AO99" s="72" t="s">
        <v>329</v>
      </c>
      <c r="AP99" s="71" t="str">
        <f>IF(AO99="true",CONCATENATE(IF(AR99="","",CONCATENATE(AR$4,", ")),IF(AS99="","",AS$4), ", ",IF(AT99="","",AT$4)),"_")</f>
        <v>5-60m, 60m+</v>
      </c>
      <c r="AQ99" s="71" t="str">
        <f>AR$4</f>
        <v>0-5m</v>
      </c>
      <c r="AR99" s="72"/>
      <c r="AS99" s="72" t="str">
        <f>AS$4</f>
        <v>5-60m</v>
      </c>
      <c r="AT99" s="72" t="str">
        <f>AT$4</f>
        <v>60m+</v>
      </c>
      <c r="AU99" s="72"/>
      <c r="AV99" s="72"/>
      <c r="AW99" s="72"/>
      <c r="AX99" s="72"/>
      <c r="AY99"/>
      <c r="AZ99" s="70" t="s">
        <v>331</v>
      </c>
      <c r="BA99" s="70"/>
      <c r="BB99"/>
      <c r="BC99" s="72" t="s">
        <v>329</v>
      </c>
      <c r="BD99" s="72" t="s">
        <v>330</v>
      </c>
      <c r="BE99"/>
      <c r="BF99" s="72" t="s">
        <v>329</v>
      </c>
      <c r="BG99" s="71" t="str">
        <f>IF(BF99="true",CONCATENATE(IF(BJ99="","",$BJ$4)),"_")</f>
        <v>36_months</v>
      </c>
      <c r="BH99" s="71" t="str">
        <f>BI$4</f>
        <v>12_months</v>
      </c>
      <c r="BI99" s="71"/>
      <c r="BJ99" s="72" t="str">
        <f>BJ$4</f>
        <v>36_months</v>
      </c>
      <c r="BK99"/>
      <c r="BL99" s="70" t="s">
        <v>329</v>
      </c>
      <c r="BM99" s="71" t="str">
        <f>IF(BL99="true",CONCATENATE(IF(BO99="","",CONCATENATE(BO$4,", ")),IF(BP99="","",BP$4),IF(BQ99="","",CONCATENATE(", ",BQ$4))),"_")</f>
        <v>active_standby</v>
      </c>
      <c r="BN99" s="71" t="str">
        <f>$BO$4</f>
        <v>none</v>
      </c>
      <c r="BO99" s="71"/>
      <c r="BP99" s="72" t="str">
        <f>BP$4</f>
        <v>active_standby</v>
      </c>
      <c r="BQ99" s="72"/>
      <c r="BR99"/>
      <c r="BS99" s="72" t="s">
        <v>331</v>
      </c>
      <c r="BT99" s="71"/>
      <c r="BU99" s="72"/>
      <c r="BV99"/>
      <c r="BW99" s="72" t="s">
        <v>331</v>
      </c>
      <c r="BX99" s="71"/>
      <c r="BY99"/>
      <c r="BZ99" s="72" t="s">
        <v>331</v>
      </c>
      <c r="CA99" s="71"/>
      <c r="CB99"/>
      <c r="CC99" s="72" t="s">
        <v>331</v>
      </c>
      <c r="CD99" s="71"/>
      <c r="CE99"/>
      <c r="CF99" s="72" t="s">
        <v>331</v>
      </c>
      <c r="CG99" s="71"/>
      <c r="CH99"/>
      <c r="CI99" s="72" t="s">
        <v>331</v>
      </c>
      <c r="CJ99" s="71"/>
      <c r="CK99" s="71"/>
      <c r="CL99"/>
      <c r="CM99" s="72" t="s">
        <v>331</v>
      </c>
      <c r="CN99" s="71"/>
      <c r="CO99" s="71"/>
      <c r="CP99" s="71"/>
      <c r="CQ99"/>
      <c r="CR99" s="72" t="s">
        <v>331</v>
      </c>
      <c r="CS99" s="71"/>
      <c r="CT99" s="71"/>
      <c r="CU99"/>
      <c r="CV99" s="72" t="s">
        <v>331</v>
      </c>
      <c r="CW99" s="71"/>
    </row>
    <row r="100" spans="1:1024" s="73" customFormat="1" x14ac:dyDescent="0.25">
      <c r="A100" s="68" t="s">
        <v>102</v>
      </c>
      <c r="B100" s="67" t="s">
        <v>103</v>
      </c>
      <c r="C100" s="68" t="str">
        <f>$C$99</f>
        <v>SJ</v>
      </c>
      <c r="D100" s="67" t="s">
        <v>173</v>
      </c>
      <c r="E100" s="68" t="s">
        <v>600</v>
      </c>
      <c r="F100" s="67" t="s">
        <v>601</v>
      </c>
      <c r="G100" s="67" t="s">
        <v>602</v>
      </c>
      <c r="H100" s="67" t="s">
        <v>94</v>
      </c>
      <c r="I100" s="67">
        <v>5</v>
      </c>
      <c r="J100" s="67" t="s">
        <v>322</v>
      </c>
      <c r="K100" s="67" t="str">
        <f>IF(P100="G","PREMIUM",IF(LEFT(M100,6)="Orange","PREMIUM","CONFORT"))</f>
        <v>CONFORT</v>
      </c>
      <c r="L100" s="67" t="s">
        <v>599</v>
      </c>
      <c r="M100" s="69" t="s">
        <v>324</v>
      </c>
      <c r="N100" s="67" t="s">
        <v>103</v>
      </c>
      <c r="O100" s="67" t="s">
        <v>438</v>
      </c>
      <c r="P100" s="67" t="s">
        <v>325</v>
      </c>
      <c r="Q100" s="67" t="s">
        <v>326</v>
      </c>
      <c r="R100" s="82" t="s">
        <v>464</v>
      </c>
      <c r="S100" s="82"/>
      <c r="T100"/>
      <c r="U100" s="72" t="str">
        <f>IF($R100="1 pair","true","false")</f>
        <v>false</v>
      </c>
      <c r="V100" s="72"/>
      <c r="W100"/>
      <c r="X100" s="72" t="str">
        <f>IF($R100="1 pair","true","false")</f>
        <v>false</v>
      </c>
      <c r="Y100" s="72"/>
      <c r="Z100"/>
      <c r="AA100" s="72" t="s">
        <v>331</v>
      </c>
      <c r="AB100" s="72"/>
      <c r="AC100"/>
      <c r="AD100" s="72" t="s">
        <v>329</v>
      </c>
      <c r="AE100" s="71" t="str">
        <f>IF(AD100="true",CONCATENATE(IF(AG100="","",CONCATENATE(AG100,", ")),IF(AH100="","",CONCATENATE(AH100, ", ")),IF(AI100="","",AI100)),"_")</f>
        <v>4h_bhbd, 4h_24_7</v>
      </c>
      <c r="AF100" s="71" t="str">
        <f>$AG$4</f>
        <v>none</v>
      </c>
      <c r="AG100" s="71"/>
      <c r="AH100" s="72" t="str">
        <f>AH$4</f>
        <v>4h_bhbd</v>
      </c>
      <c r="AI100" s="72" t="str">
        <f>AI$4</f>
        <v>4h_24_7</v>
      </c>
      <c r="AJ100" s="72"/>
      <c r="AK100"/>
      <c r="AL100" s="72" t="s">
        <v>329</v>
      </c>
      <c r="AM100" s="72" t="s">
        <v>330</v>
      </c>
      <c r="AN100"/>
      <c r="AO100" s="72" t="s">
        <v>329</v>
      </c>
      <c r="AP100" s="71" t="str">
        <f>IF(AO100="true",CONCATENATE(IF(AR100="","",CONCATENATE(AR$4,", ")),IF(AS100="","",AS$4), ", ",IF(AT100="","",AT$4)),"_")</f>
        <v>5-60m, 60m+</v>
      </c>
      <c r="AQ100" s="71" t="str">
        <f>AR$4</f>
        <v>0-5m</v>
      </c>
      <c r="AR100" s="72"/>
      <c r="AS100" s="72" t="str">
        <f>AS$4</f>
        <v>5-60m</v>
      </c>
      <c r="AT100" s="72" t="str">
        <f>AT$4</f>
        <v>60m+</v>
      </c>
      <c r="AU100" s="72"/>
      <c r="AV100" s="72"/>
      <c r="AW100" s="72"/>
      <c r="AX100" s="72"/>
      <c r="AY100"/>
      <c r="AZ100" s="70" t="s">
        <v>331</v>
      </c>
      <c r="BA100" s="70"/>
      <c r="BB100"/>
      <c r="BC100" s="72" t="s">
        <v>329</v>
      </c>
      <c r="BD100" s="72" t="s">
        <v>330</v>
      </c>
      <c r="BE100"/>
      <c r="BF100" s="72" t="s">
        <v>329</v>
      </c>
      <c r="BG100" s="71" t="str">
        <f>IF(BF100="true",CONCATENATE(IF(BJ100="","",$BJ$4)),"_")</f>
        <v>36_months</v>
      </c>
      <c r="BH100" s="71" t="str">
        <f>BI$4</f>
        <v>12_months</v>
      </c>
      <c r="BI100" s="71"/>
      <c r="BJ100" s="72" t="str">
        <f>BJ$4</f>
        <v>36_months</v>
      </c>
      <c r="BK100"/>
      <c r="BL100" s="70" t="s">
        <v>329</v>
      </c>
      <c r="BM100" s="71" t="str">
        <f>IF(BL100="true",CONCATENATE(IF(BO100="","",CONCATENATE(BO$4,", ")),IF(BP100="","",BP$4),IF(BQ100="","",CONCATENATE(", ",BQ$4))),"_")</f>
        <v>active_standby</v>
      </c>
      <c r="BN100" s="71" t="str">
        <f>$BO$4</f>
        <v>none</v>
      </c>
      <c r="BO100" s="71"/>
      <c r="BP100" s="72" t="str">
        <f>BP$4</f>
        <v>active_standby</v>
      </c>
      <c r="BQ100" s="72"/>
      <c r="BR100"/>
      <c r="BS100" s="72" t="s">
        <v>331</v>
      </c>
      <c r="BT100" s="71"/>
      <c r="BU100" s="72"/>
      <c r="BV100"/>
      <c r="BW100" s="72" t="s">
        <v>331</v>
      </c>
      <c r="BX100" s="71"/>
      <c r="BY100"/>
      <c r="BZ100" s="72" t="s">
        <v>331</v>
      </c>
      <c r="CA100" s="71"/>
      <c r="CB100"/>
      <c r="CC100" s="72" t="s">
        <v>331</v>
      </c>
      <c r="CD100" s="71"/>
      <c r="CE100"/>
      <c r="CF100" s="72" t="s">
        <v>331</v>
      </c>
      <c r="CG100" s="71"/>
      <c r="CH100"/>
      <c r="CI100" s="72" t="s">
        <v>331</v>
      </c>
      <c r="CJ100" s="71"/>
      <c r="CK100" s="71"/>
      <c r="CL100"/>
      <c r="CM100" s="72" t="s">
        <v>331</v>
      </c>
      <c r="CN100" s="71"/>
      <c r="CO100" s="71"/>
      <c r="CP100" s="71"/>
      <c r="CQ100"/>
      <c r="CR100" s="72" t="s">
        <v>331</v>
      </c>
      <c r="CS100" s="71"/>
      <c r="CT100" s="71"/>
      <c r="CU100"/>
      <c r="CV100" s="72" t="s">
        <v>331</v>
      </c>
      <c r="CW100" s="71"/>
    </row>
    <row r="101" spans="1:1024" s="76" customFormat="1" x14ac:dyDescent="0.25">
      <c r="T101"/>
      <c r="U101" s="78"/>
      <c r="V101" s="78"/>
      <c r="W101"/>
      <c r="X101" s="78"/>
      <c r="Y101" s="78"/>
      <c r="Z101"/>
      <c r="AA101" s="78"/>
      <c r="AB101" s="78"/>
      <c r="AC101"/>
      <c r="AD101" s="78"/>
      <c r="AE101" s="73"/>
      <c r="AF101" s="73"/>
      <c r="AG101" s="73"/>
      <c r="AH101" s="73"/>
      <c r="AI101" s="78"/>
      <c r="AJ101" s="78"/>
      <c r="AK101"/>
      <c r="AL101" s="78"/>
      <c r="AM101" s="78"/>
      <c r="AN101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/>
      <c r="AZ101" s="78"/>
      <c r="BA101" s="78"/>
      <c r="BB101"/>
      <c r="BC101" s="78"/>
      <c r="BD101" s="78" t="s">
        <v>330</v>
      </c>
      <c r="BE101"/>
      <c r="BF101" s="78"/>
      <c r="BG101" s="73"/>
      <c r="BH101" s="73"/>
      <c r="BI101" s="73"/>
      <c r="BJ101" s="73"/>
      <c r="BK101"/>
      <c r="BL101" s="73"/>
      <c r="BM101" s="73"/>
      <c r="BN101" s="73"/>
      <c r="BO101" s="73"/>
      <c r="BP101" s="73"/>
      <c r="BQ101" s="73"/>
      <c r="BR101"/>
      <c r="BS101" s="73"/>
      <c r="BT101" s="73"/>
      <c r="BU101" s="73"/>
      <c r="BV101"/>
      <c r="BW101" s="73"/>
      <c r="BX101" s="73"/>
      <c r="BY101"/>
      <c r="BZ101" s="73"/>
      <c r="CA101" s="73"/>
      <c r="CB101"/>
      <c r="CC101" s="73"/>
      <c r="CD101" s="73"/>
      <c r="CE101"/>
      <c r="CF101" s="73"/>
      <c r="CG101" s="73"/>
      <c r="CH101"/>
      <c r="CI101" s="73"/>
      <c r="CJ101" s="73"/>
      <c r="CK101" s="73"/>
      <c r="CL101"/>
      <c r="CM101" s="73"/>
      <c r="CN101" s="73"/>
      <c r="CO101" s="73"/>
      <c r="CP101" s="73"/>
      <c r="CQ101"/>
      <c r="CR101" s="73"/>
      <c r="CS101" s="73"/>
      <c r="CT101" s="73"/>
      <c r="CU101"/>
      <c r="CV101" s="73"/>
      <c r="CW101" s="73"/>
      <c r="AMH101" s="73"/>
      <c r="AMI101" s="73"/>
      <c r="AMJ101" s="73"/>
    </row>
    <row r="102" spans="1:1024" s="73" customFormat="1" x14ac:dyDescent="0.25">
      <c r="A102" s="65" t="s">
        <v>102</v>
      </c>
      <c r="B102" s="66" t="s">
        <v>103</v>
      </c>
      <c r="C102" s="65" t="s">
        <v>175</v>
      </c>
      <c r="D102" s="67" t="s">
        <v>176</v>
      </c>
      <c r="E102" s="68" t="s">
        <v>603</v>
      </c>
      <c r="F102" s="67" t="s">
        <v>604</v>
      </c>
      <c r="G102" s="67" t="s">
        <v>605</v>
      </c>
      <c r="H102" s="67" t="s">
        <v>94</v>
      </c>
      <c r="I102" s="67">
        <v>1</v>
      </c>
      <c r="J102" s="67" t="s">
        <v>322</v>
      </c>
      <c r="K102" s="67" t="str">
        <f>IF(P102="G","PREMIUM",IF(LEFT(M102,6)="Orange","PREMIUM","CONFORT"))</f>
        <v>PREMIUM</v>
      </c>
      <c r="L102" s="67" t="s">
        <v>606</v>
      </c>
      <c r="M102" s="69" t="s">
        <v>324</v>
      </c>
      <c r="N102" s="67" t="s">
        <v>103</v>
      </c>
      <c r="O102" s="67" t="s">
        <v>438</v>
      </c>
      <c r="P102" s="67" t="s">
        <v>443</v>
      </c>
      <c r="Q102" s="67" t="s">
        <v>326</v>
      </c>
      <c r="R102" s="82" t="s">
        <v>464</v>
      </c>
      <c r="S102" s="69"/>
      <c r="T102"/>
      <c r="U102" s="72" t="str">
        <f>IF($R102="1 pair","true","false")</f>
        <v>false</v>
      </c>
      <c r="V102" s="72"/>
      <c r="W102"/>
      <c r="X102" s="72" t="str">
        <f>IF($R102="1 pair","true","false")</f>
        <v>false</v>
      </c>
      <c r="Y102" s="72"/>
      <c r="Z102"/>
      <c r="AA102" s="72" t="s">
        <v>331</v>
      </c>
      <c r="AB102" s="72"/>
      <c r="AC102"/>
      <c r="AD102" s="72" t="s">
        <v>329</v>
      </c>
      <c r="AE102" s="67" t="str">
        <f>IF(AD102="true",CONCATENATE(IF(AG102="","",CONCATENATE(AG102,", ")),IF(AH102="","",CONCATENATE(AH102, ", ")),IF(AI102="","",AI102)),"_")</f>
        <v>4h_24_7</v>
      </c>
      <c r="AF102" s="67" t="str">
        <f>$AH$4</f>
        <v>4h_bhbd</v>
      </c>
      <c r="AG102" s="67"/>
      <c r="AH102" s="71"/>
      <c r="AI102" s="72" t="str">
        <f>AI$4</f>
        <v>4h_24_7</v>
      </c>
      <c r="AJ102" s="72"/>
      <c r="AK102"/>
      <c r="AL102" s="72" t="s">
        <v>329</v>
      </c>
      <c r="AM102" s="72" t="s">
        <v>330</v>
      </c>
      <c r="AN102"/>
      <c r="AO102" s="72" t="s">
        <v>329</v>
      </c>
      <c r="AP102" s="71" t="str">
        <f>IF(AO102="true",CONCATENATE(IF(AR102="","",CONCATENATE(AR$4,", ")),IF(AS102="","",AS$4), ", ",IF(AT102="","",AT$4)),"_")</f>
        <v>5-60m, 60m+</v>
      </c>
      <c r="AQ102" s="71" t="str">
        <f>AR$4</f>
        <v>0-5m</v>
      </c>
      <c r="AR102" s="72"/>
      <c r="AS102" s="72" t="str">
        <f>AS$4</f>
        <v>5-60m</v>
      </c>
      <c r="AT102" s="72" t="str">
        <f>AT$4</f>
        <v>60m+</v>
      </c>
      <c r="AU102" s="72"/>
      <c r="AV102" s="72"/>
      <c r="AW102" s="72"/>
      <c r="AX102" s="72"/>
      <c r="AY102"/>
      <c r="AZ102" s="70" t="s">
        <v>331</v>
      </c>
      <c r="BA102" s="70"/>
      <c r="BB102"/>
      <c r="BC102" s="72" t="s">
        <v>329</v>
      </c>
      <c r="BD102" s="72" t="s">
        <v>330</v>
      </c>
      <c r="BE102"/>
      <c r="BF102" s="72" t="s">
        <v>329</v>
      </c>
      <c r="BG102" s="71" t="str">
        <f>IF(BF102="true",CONCATENATE(IF(BJ102="","",$BJ$4)),"_")</f>
        <v>36_months</v>
      </c>
      <c r="BH102" s="71" t="str">
        <f>BI$4</f>
        <v>12_months</v>
      </c>
      <c r="BI102" s="71"/>
      <c r="BJ102" s="72" t="str">
        <f>BJ$4</f>
        <v>36_months</v>
      </c>
      <c r="BK102"/>
      <c r="BL102" s="70" t="s">
        <v>329</v>
      </c>
      <c r="BM102" s="71" t="str">
        <f>IF(BL102="true",CONCATENATE(IF(BO102="","",CONCATENATE(BO$4,", ")),IF(BP102="","",BP$4),IF(BQ102="","",CONCATENATE(", ",BQ$4))),"_")</f>
        <v>active_standby</v>
      </c>
      <c r="BN102" s="71" t="str">
        <f>$BO$4</f>
        <v>none</v>
      </c>
      <c r="BO102" s="71"/>
      <c r="BP102" s="72" t="str">
        <f>BP$4</f>
        <v>active_standby</v>
      </c>
      <c r="BQ102" s="72"/>
      <c r="BR102"/>
      <c r="BS102" s="72" t="s">
        <v>331</v>
      </c>
      <c r="BT102" s="71"/>
      <c r="BU102" s="72"/>
      <c r="BV102"/>
      <c r="BW102" s="72" t="s">
        <v>331</v>
      </c>
      <c r="BX102" s="71"/>
      <c r="BY102"/>
      <c r="BZ102" s="72" t="s">
        <v>331</v>
      </c>
      <c r="CA102" s="71"/>
      <c r="CB102"/>
      <c r="CC102" s="72" t="s">
        <v>331</v>
      </c>
      <c r="CD102" s="71"/>
      <c r="CE102"/>
      <c r="CF102" s="72" t="s">
        <v>331</v>
      </c>
      <c r="CG102" s="71"/>
      <c r="CH102"/>
      <c r="CI102" s="72" t="s">
        <v>331</v>
      </c>
      <c r="CJ102" s="71"/>
      <c r="CK102" s="71"/>
      <c r="CL102"/>
      <c r="CM102" s="72" t="s">
        <v>331</v>
      </c>
      <c r="CN102" s="71"/>
      <c r="CO102" s="71"/>
      <c r="CP102" s="71"/>
      <c r="CQ102"/>
      <c r="CR102" s="72" t="s">
        <v>331</v>
      </c>
      <c r="CS102" s="71"/>
      <c r="CT102" s="71"/>
      <c r="CU102"/>
      <c r="CV102" s="72" t="s">
        <v>331</v>
      </c>
      <c r="CW102" s="71"/>
    </row>
    <row r="103" spans="1:1024" s="73" customFormat="1" x14ac:dyDescent="0.25">
      <c r="A103" s="68" t="s">
        <v>102</v>
      </c>
      <c r="B103" s="67" t="s">
        <v>103</v>
      </c>
      <c r="C103" s="68" t="str">
        <f>$C$102</f>
        <v>SK</v>
      </c>
      <c r="D103" s="67" t="s">
        <v>176</v>
      </c>
      <c r="E103" s="68" t="s">
        <v>607</v>
      </c>
      <c r="F103" s="67" t="s">
        <v>608</v>
      </c>
      <c r="G103" s="67" t="s">
        <v>609</v>
      </c>
      <c r="H103" s="67" t="s">
        <v>94</v>
      </c>
      <c r="I103" s="67">
        <v>3</v>
      </c>
      <c r="J103" s="67" t="s">
        <v>322</v>
      </c>
      <c r="K103" s="67" t="str">
        <f>IF(P103="G","PREMIUM",IF(LEFT(M103,6)="Orange","PREMIUM","CONFORT"))</f>
        <v>CONFORT</v>
      </c>
      <c r="L103" s="67" t="s">
        <v>606</v>
      </c>
      <c r="M103" s="69" t="s">
        <v>324</v>
      </c>
      <c r="N103" s="67" t="s">
        <v>103</v>
      </c>
      <c r="O103" s="67" t="s">
        <v>438</v>
      </c>
      <c r="P103" s="67" t="s">
        <v>325</v>
      </c>
      <c r="Q103" s="67" t="s">
        <v>326</v>
      </c>
      <c r="R103" s="82" t="s">
        <v>464</v>
      </c>
      <c r="S103" s="82"/>
      <c r="T103"/>
      <c r="U103" s="72" t="str">
        <f>IF($R103="1 pair","true","false")</f>
        <v>false</v>
      </c>
      <c r="V103" s="72"/>
      <c r="W103"/>
      <c r="X103" s="72" t="str">
        <f>IF($R103="1 pair","true","false")</f>
        <v>false</v>
      </c>
      <c r="Y103" s="72"/>
      <c r="Z103"/>
      <c r="AA103" s="72" t="s">
        <v>331</v>
      </c>
      <c r="AB103" s="72"/>
      <c r="AC103"/>
      <c r="AD103" s="72" t="s">
        <v>329</v>
      </c>
      <c r="AE103" s="71" t="str">
        <f>IF(AD103="true",CONCATENATE(IF(AG103="","",CONCATENATE(AG103,", ")),IF(AH103="","",CONCATENATE(AH103, ", ")),IF(AI103="","",AI103)),"_")</f>
        <v>4h_bhbd, 4h_24_7</v>
      </c>
      <c r="AF103" s="71" t="str">
        <f>$AG$4</f>
        <v>none</v>
      </c>
      <c r="AG103" s="71"/>
      <c r="AH103" s="72" t="str">
        <f>AH$4</f>
        <v>4h_bhbd</v>
      </c>
      <c r="AI103" s="72" t="str">
        <f>AI$4</f>
        <v>4h_24_7</v>
      </c>
      <c r="AJ103" s="72"/>
      <c r="AK103"/>
      <c r="AL103" s="72" t="s">
        <v>329</v>
      </c>
      <c r="AM103" s="72" t="s">
        <v>330</v>
      </c>
      <c r="AN103"/>
      <c r="AO103" s="72" t="s">
        <v>329</v>
      </c>
      <c r="AP103" s="71" t="str">
        <f>IF(AO103="true",CONCATENATE(IF(AR103="","",CONCATENATE(AR$4,", ")),IF(AS103="","",AS$4), ", ",IF(AT103="","",AT$4)),"_")</f>
        <v>5-60m, 60m+</v>
      </c>
      <c r="AQ103" s="71" t="str">
        <f>AR$4</f>
        <v>0-5m</v>
      </c>
      <c r="AR103" s="72"/>
      <c r="AS103" s="72" t="str">
        <f>AS$4</f>
        <v>5-60m</v>
      </c>
      <c r="AT103" s="72" t="str">
        <f>AT$4</f>
        <v>60m+</v>
      </c>
      <c r="AU103" s="72"/>
      <c r="AV103" s="72"/>
      <c r="AW103" s="72"/>
      <c r="AX103" s="72"/>
      <c r="AY103"/>
      <c r="AZ103" s="70" t="s">
        <v>331</v>
      </c>
      <c r="BA103" s="70"/>
      <c r="BB103"/>
      <c r="BC103" s="72" t="s">
        <v>329</v>
      </c>
      <c r="BD103" s="72" t="s">
        <v>330</v>
      </c>
      <c r="BE103"/>
      <c r="BF103" s="72" t="s">
        <v>329</v>
      </c>
      <c r="BG103" s="71" t="str">
        <f>IF(BF103="true",CONCATENATE(IF(BJ103="","",$BJ$4)),"_")</f>
        <v>36_months</v>
      </c>
      <c r="BH103" s="71" t="str">
        <f>BI$4</f>
        <v>12_months</v>
      </c>
      <c r="BI103" s="71"/>
      <c r="BJ103" s="72" t="str">
        <f>BJ$4</f>
        <v>36_months</v>
      </c>
      <c r="BK103"/>
      <c r="BL103" s="70" t="s">
        <v>329</v>
      </c>
      <c r="BM103" s="71" t="str">
        <f>IF(BL103="true",CONCATENATE(IF(BO103="","",CONCATENATE(BO$4,", ")),IF(BP103="","",BP$4),IF(BQ103="","",CONCATENATE(", ",BQ$4))),"_")</f>
        <v>active_standby</v>
      </c>
      <c r="BN103" s="71" t="str">
        <f>$BO$4</f>
        <v>none</v>
      </c>
      <c r="BO103" s="71"/>
      <c r="BP103" s="72" t="str">
        <f>BP$4</f>
        <v>active_standby</v>
      </c>
      <c r="BQ103" s="72"/>
      <c r="BR103"/>
      <c r="BS103" s="72" t="s">
        <v>331</v>
      </c>
      <c r="BT103" s="71"/>
      <c r="BU103" s="72"/>
      <c r="BV103"/>
      <c r="BW103" s="72" t="s">
        <v>331</v>
      </c>
      <c r="BX103" s="71"/>
      <c r="BY103"/>
      <c r="BZ103" s="72" t="s">
        <v>331</v>
      </c>
      <c r="CA103" s="71"/>
      <c r="CB103"/>
      <c r="CC103" s="72" t="s">
        <v>331</v>
      </c>
      <c r="CD103" s="71"/>
      <c r="CE103"/>
      <c r="CF103" s="72" t="s">
        <v>331</v>
      </c>
      <c r="CG103" s="71"/>
      <c r="CH103"/>
      <c r="CI103" s="72" t="s">
        <v>331</v>
      </c>
      <c r="CJ103" s="71"/>
      <c r="CK103" s="71"/>
      <c r="CL103"/>
      <c r="CM103" s="72" t="s">
        <v>331</v>
      </c>
      <c r="CN103" s="71"/>
      <c r="CO103" s="71"/>
      <c r="CP103" s="71"/>
      <c r="CQ103"/>
      <c r="CR103" s="72" t="s">
        <v>331</v>
      </c>
      <c r="CS103" s="71"/>
      <c r="CT103" s="71"/>
      <c r="CU103"/>
      <c r="CV103" s="72" t="s">
        <v>331</v>
      </c>
      <c r="CW103" s="71"/>
    </row>
    <row r="104" spans="1:1024" s="76" customFormat="1" x14ac:dyDescent="0.25">
      <c r="D104" s="76" t="e">
        <f>#N/A</f>
        <v>#N/A</v>
      </c>
      <c r="F104" s="76" t="e">
        <f>#N/A</f>
        <v>#N/A</v>
      </c>
      <c r="G104" s="76" t="e">
        <f>#N/A</f>
        <v>#N/A</v>
      </c>
      <c r="T104"/>
      <c r="U104" s="78"/>
      <c r="V104" s="78"/>
      <c r="W104"/>
      <c r="X104" s="78"/>
      <c r="Y104" s="78"/>
      <c r="Z104"/>
      <c r="AA104" s="78"/>
      <c r="AB104" s="78"/>
      <c r="AC104"/>
      <c r="AD104" s="78"/>
      <c r="AE104" s="73"/>
      <c r="AF104" s="73"/>
      <c r="AG104" s="73"/>
      <c r="AH104" s="78"/>
      <c r="AI104" s="78"/>
      <c r="AJ104" s="78"/>
      <c r="AK104"/>
      <c r="AL104" s="78"/>
      <c r="AM104" s="78"/>
      <c r="AN104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/>
      <c r="AZ104" s="78"/>
      <c r="BA104" s="78"/>
      <c r="BB104"/>
      <c r="BC104" s="78"/>
      <c r="BD104" s="78"/>
      <c r="BE104"/>
      <c r="BF104" s="78"/>
      <c r="BG104" s="73"/>
      <c r="BH104" s="73"/>
      <c r="BI104" s="73"/>
      <c r="BJ104" s="78"/>
      <c r="BK104"/>
      <c r="BL104" s="78"/>
      <c r="BM104" s="78"/>
      <c r="BN104" s="78"/>
      <c r="BO104" s="78"/>
      <c r="BP104" s="78"/>
      <c r="BQ104" s="78"/>
      <c r="BR104"/>
      <c r="BS104" s="78"/>
      <c r="BT104" s="78"/>
      <c r="BU104" s="78"/>
      <c r="BV104"/>
      <c r="BW104" s="78"/>
      <c r="BX104" s="78"/>
      <c r="BY104"/>
      <c r="BZ104" s="73"/>
      <c r="CA104" s="73"/>
      <c r="CB104"/>
      <c r="CC104" s="73"/>
      <c r="CD104" s="73"/>
      <c r="CE104"/>
      <c r="CF104" s="73"/>
      <c r="CG104" s="73"/>
      <c r="CH104"/>
      <c r="CI104" s="73"/>
      <c r="CJ104" s="73"/>
      <c r="CK104" s="73"/>
      <c r="CL104"/>
      <c r="CM104" s="73"/>
      <c r="CN104" s="73"/>
      <c r="CO104" s="73"/>
      <c r="CP104" s="73"/>
      <c r="CQ104"/>
      <c r="CR104" s="73"/>
      <c r="CS104" s="73"/>
      <c r="CT104" s="73"/>
      <c r="CU104"/>
      <c r="CV104" s="73"/>
      <c r="CW104" s="73"/>
      <c r="AMH104" s="73"/>
      <c r="AMI104" s="73"/>
      <c r="AMJ104" s="73"/>
    </row>
    <row r="105" spans="1:1024" s="73" customFormat="1" x14ac:dyDescent="0.25">
      <c r="A105" s="68" t="s">
        <v>90</v>
      </c>
      <c r="B105" s="67" t="s">
        <v>185</v>
      </c>
      <c r="C105" s="68" t="s">
        <v>184</v>
      </c>
      <c r="D105" s="67" t="s">
        <v>185</v>
      </c>
      <c r="E105" s="68" t="s">
        <v>610</v>
      </c>
      <c r="F105" s="67" t="s">
        <v>611</v>
      </c>
      <c r="G105" s="67" t="s">
        <v>612</v>
      </c>
      <c r="H105" s="67" t="s">
        <v>113</v>
      </c>
      <c r="I105" s="67">
        <v>1</v>
      </c>
      <c r="J105" s="67"/>
      <c r="K105" s="67"/>
      <c r="L105" s="67"/>
      <c r="M105" s="67"/>
      <c r="N105" s="67"/>
      <c r="O105" s="67"/>
      <c r="P105" s="67"/>
      <c r="Q105" s="67"/>
      <c r="R105" s="82"/>
      <c r="S105" s="69"/>
      <c r="T105"/>
      <c r="U105" s="72" t="s">
        <v>331</v>
      </c>
      <c r="V105" s="72"/>
      <c r="W105"/>
      <c r="X105" s="72" t="s">
        <v>331</v>
      </c>
      <c r="Y105" s="72"/>
      <c r="Z105"/>
      <c r="AA105" s="72" t="s">
        <v>331</v>
      </c>
      <c r="AB105" s="72"/>
      <c r="AC105"/>
      <c r="AD105" s="72" t="s">
        <v>331</v>
      </c>
      <c r="AE105" s="67"/>
      <c r="AF105" s="67" t="str">
        <f>$AG$4</f>
        <v>none</v>
      </c>
      <c r="AG105" s="67"/>
      <c r="AH105" s="71"/>
      <c r="AI105" s="72"/>
      <c r="AJ105" s="72"/>
      <c r="AK105"/>
      <c r="AL105" s="72" t="s">
        <v>331</v>
      </c>
      <c r="AM105" s="72"/>
      <c r="AN105"/>
      <c r="AO105" s="72" t="s">
        <v>331</v>
      </c>
      <c r="AP105" s="72"/>
      <c r="AQ105" s="72"/>
      <c r="AR105" s="72"/>
      <c r="AS105" s="72"/>
      <c r="AT105" s="72"/>
      <c r="AU105" s="72"/>
      <c r="AV105" s="72"/>
      <c r="AW105" s="72"/>
      <c r="AX105" s="72"/>
      <c r="AY105"/>
      <c r="AZ105" s="67" t="s">
        <v>331</v>
      </c>
      <c r="BA105" s="67"/>
      <c r="BB105"/>
      <c r="BC105" s="72" t="s">
        <v>331</v>
      </c>
      <c r="BD105" s="72"/>
      <c r="BE105"/>
      <c r="BF105" s="72" t="s">
        <v>331</v>
      </c>
      <c r="BG105" s="67" t="str">
        <f>IF(BF105="true",CONCATENATE(IF(BJ105="","",$BJ$4)),"_")</f>
        <v>_</v>
      </c>
      <c r="BH105" s="67"/>
      <c r="BI105" s="67"/>
      <c r="BJ105" s="71"/>
      <c r="BK105"/>
      <c r="BL105" s="71"/>
      <c r="BM105" s="71"/>
      <c r="BN105" s="71"/>
      <c r="BO105" s="71"/>
      <c r="BP105" s="71"/>
      <c r="BQ105" s="71"/>
      <c r="BR105"/>
      <c r="BS105" s="71"/>
      <c r="BT105" s="71"/>
      <c r="BU105" s="71"/>
      <c r="BV105"/>
      <c r="BW105" s="71"/>
      <c r="BX105" s="71"/>
      <c r="BY105"/>
      <c r="BZ105" s="67"/>
      <c r="CA105" s="67"/>
      <c r="CB105"/>
      <c r="CC105" s="67"/>
      <c r="CD105" s="67"/>
      <c r="CE105"/>
      <c r="CF105" s="67"/>
      <c r="CG105" s="67"/>
      <c r="CH105"/>
      <c r="CI105" s="67"/>
      <c r="CJ105" s="67"/>
      <c r="CK105" s="67"/>
      <c r="CL105"/>
      <c r="CM105" s="67"/>
      <c r="CN105" s="67"/>
      <c r="CO105" s="67"/>
      <c r="CP105" s="67"/>
      <c r="CQ105"/>
      <c r="CR105" s="67"/>
      <c r="CS105" s="67"/>
      <c r="CT105" s="67"/>
      <c r="CU105"/>
      <c r="CV105" s="67"/>
      <c r="CW105" s="67"/>
    </row>
    <row r="106" spans="1:1024" s="76" customFormat="1" x14ac:dyDescent="0.25">
      <c r="D106" s="76" t="e">
        <f>#N/A</f>
        <v>#N/A</v>
      </c>
      <c r="F106" s="76" t="e">
        <f>#N/A</f>
        <v>#N/A</v>
      </c>
      <c r="G106" s="76" t="e">
        <f>#N/A</f>
        <v>#N/A</v>
      </c>
      <c r="T106"/>
      <c r="U106" s="78"/>
      <c r="V106" s="78"/>
      <c r="W106"/>
      <c r="X106" s="78"/>
      <c r="Y106" s="78"/>
      <c r="Z106"/>
      <c r="AA106" s="78"/>
      <c r="AB106" s="78"/>
      <c r="AC106"/>
      <c r="AD106" s="78"/>
      <c r="AE106" s="73"/>
      <c r="AF106" s="73"/>
      <c r="AG106" s="73"/>
      <c r="AH106" s="78"/>
      <c r="AI106" s="78"/>
      <c r="AJ106" s="78"/>
      <c r="AK106"/>
      <c r="AL106" s="78"/>
      <c r="AM106" s="78"/>
      <c r="AN106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/>
      <c r="AZ106" s="78"/>
      <c r="BA106" s="78"/>
      <c r="BB106"/>
      <c r="BC106" s="78"/>
      <c r="BD106" s="78"/>
      <c r="BE106"/>
      <c r="BF106" s="78"/>
      <c r="BG106" s="73"/>
      <c r="BH106" s="73"/>
      <c r="BI106" s="73"/>
      <c r="BJ106" s="78"/>
      <c r="BK106"/>
      <c r="BL106" s="78"/>
      <c r="BM106" s="78"/>
      <c r="BN106" s="78"/>
      <c r="BO106" s="78"/>
      <c r="BP106" s="78"/>
      <c r="BQ106" s="78"/>
      <c r="BR106"/>
      <c r="BS106" s="78"/>
      <c r="BT106" s="78"/>
      <c r="BU106" s="78"/>
      <c r="BV106"/>
      <c r="BW106" s="78"/>
      <c r="BX106" s="78"/>
      <c r="BY106"/>
      <c r="BZ106" s="73"/>
      <c r="CA106" s="73"/>
      <c r="CB106"/>
      <c r="CC106" s="73"/>
      <c r="CD106" s="73"/>
      <c r="CE106"/>
      <c r="CF106" s="73"/>
      <c r="CG106" s="73"/>
      <c r="CH106"/>
      <c r="CI106" s="73"/>
      <c r="CJ106" s="73"/>
      <c r="CK106" s="73"/>
      <c r="CL106"/>
      <c r="CM106" s="73"/>
      <c r="CN106" s="73"/>
      <c r="CO106" s="73"/>
      <c r="CP106" s="73"/>
      <c r="CQ106"/>
      <c r="CR106" s="73"/>
      <c r="CS106" s="73"/>
      <c r="CT106" s="73"/>
      <c r="CU106"/>
      <c r="CV106" s="73"/>
      <c r="CW106" s="73"/>
      <c r="AMH106" s="73"/>
      <c r="AMI106" s="73"/>
      <c r="AMJ106" s="73"/>
    </row>
    <row r="107" spans="1:1024" s="76" customFormat="1" x14ac:dyDescent="0.25">
      <c r="A107" s="65" t="s">
        <v>114</v>
      </c>
      <c r="B107" s="66" t="s">
        <v>115</v>
      </c>
      <c r="C107" s="65" t="s">
        <v>182</v>
      </c>
      <c r="D107" s="67" t="s">
        <v>183</v>
      </c>
      <c r="E107" s="68" t="s">
        <v>613</v>
      </c>
      <c r="F107" s="67" t="s">
        <v>614</v>
      </c>
      <c r="G107" s="67" t="s">
        <v>615</v>
      </c>
      <c r="H107" s="67" t="s">
        <v>94</v>
      </c>
      <c r="I107" s="67">
        <v>2</v>
      </c>
      <c r="J107" s="67"/>
      <c r="K107" s="67"/>
      <c r="L107" s="67"/>
      <c r="M107" s="69"/>
      <c r="N107" s="67"/>
      <c r="O107" s="67"/>
      <c r="P107" s="67"/>
      <c r="Q107" s="67"/>
      <c r="R107" s="82"/>
      <c r="S107" s="82"/>
      <c r="T107"/>
      <c r="U107" s="72" t="s">
        <v>331</v>
      </c>
      <c r="V107" s="72"/>
      <c r="W107"/>
      <c r="X107" s="72" t="s">
        <v>331</v>
      </c>
      <c r="Y107" s="72"/>
      <c r="Z107"/>
      <c r="AA107" s="72" t="s">
        <v>331</v>
      </c>
      <c r="AB107" s="72"/>
      <c r="AC107"/>
      <c r="AD107" s="72" t="s">
        <v>331</v>
      </c>
      <c r="AE107" s="67"/>
      <c r="AF107" s="67" t="s">
        <v>292</v>
      </c>
      <c r="AG107" s="71"/>
      <c r="AH107" s="72"/>
      <c r="AI107" s="72" t="str">
        <f>AI$4</f>
        <v>4h_24_7</v>
      </c>
      <c r="AJ107" s="72"/>
      <c r="AK107"/>
      <c r="AL107" s="72" t="s">
        <v>331</v>
      </c>
      <c r="AM107" s="72"/>
      <c r="AN107"/>
      <c r="AO107" s="72" t="s">
        <v>331</v>
      </c>
      <c r="AP107" s="72"/>
      <c r="AQ107" s="72"/>
      <c r="AR107" s="72"/>
      <c r="AS107" s="72"/>
      <c r="AT107" s="72"/>
      <c r="AU107" s="72"/>
      <c r="AV107" s="72"/>
      <c r="AW107" s="72"/>
      <c r="AX107" s="72"/>
      <c r="AY107"/>
      <c r="AZ107" s="70" t="s">
        <v>331</v>
      </c>
      <c r="BA107" s="70"/>
      <c r="BB107"/>
      <c r="BC107" s="72" t="s">
        <v>331</v>
      </c>
      <c r="BD107" s="72"/>
      <c r="BE107"/>
      <c r="BF107" s="72" t="s">
        <v>331</v>
      </c>
      <c r="BG107" s="67" t="str">
        <f>IF(BF107="true",CONCATENATE(IF(BJ107="","",$BJ$4)),"_")</f>
        <v>_</v>
      </c>
      <c r="BH107" s="67"/>
      <c r="BI107" s="71"/>
      <c r="BJ107" s="72"/>
      <c r="BK107"/>
      <c r="BL107" s="72" t="s">
        <v>331</v>
      </c>
      <c r="BM107" s="71"/>
      <c r="BN107" s="72"/>
      <c r="BO107" s="72"/>
      <c r="BP107" s="72"/>
      <c r="BQ107" s="72"/>
      <c r="BR107"/>
      <c r="BS107" s="72" t="s">
        <v>331</v>
      </c>
      <c r="BT107" s="71"/>
      <c r="BU107" s="72"/>
      <c r="BV107"/>
      <c r="BW107" s="72" t="s">
        <v>331</v>
      </c>
      <c r="BX107" s="71"/>
      <c r="BY107"/>
      <c r="BZ107" s="72" t="s">
        <v>331</v>
      </c>
      <c r="CA107" s="71"/>
      <c r="CB107"/>
      <c r="CC107" s="72" t="s">
        <v>331</v>
      </c>
      <c r="CD107" s="71"/>
      <c r="CE107"/>
      <c r="CF107" s="72" t="s">
        <v>331</v>
      </c>
      <c r="CG107" s="71"/>
      <c r="CH107"/>
      <c r="CI107" s="72" t="s">
        <v>331</v>
      </c>
      <c r="CJ107" s="71"/>
      <c r="CK107" s="71"/>
      <c r="CL107"/>
      <c r="CM107" s="72" t="s">
        <v>331</v>
      </c>
      <c r="CN107" s="71"/>
      <c r="CO107" s="71"/>
      <c r="CP107" s="71"/>
      <c r="CQ107"/>
      <c r="CR107" s="72" t="s">
        <v>331</v>
      </c>
      <c r="CS107" s="71"/>
      <c r="CT107" s="71"/>
      <c r="CU107"/>
      <c r="CV107" s="72" t="s">
        <v>331</v>
      </c>
      <c r="CW107" s="71"/>
      <c r="AMH107" s="73"/>
      <c r="AMI107" s="73"/>
      <c r="AMJ107" s="73"/>
    </row>
    <row r="108" spans="1:1024" s="76" customFormat="1" x14ac:dyDescent="0.25">
      <c r="A108" s="65" t="s">
        <v>114</v>
      </c>
      <c r="B108" s="66" t="s">
        <v>115</v>
      </c>
      <c r="C108" s="65" t="s">
        <v>182</v>
      </c>
      <c r="D108" s="67" t="s">
        <v>183</v>
      </c>
      <c r="E108" s="68" t="s">
        <v>616</v>
      </c>
      <c r="F108" s="67" t="s">
        <v>617</v>
      </c>
      <c r="G108" s="67" t="s">
        <v>618</v>
      </c>
      <c r="H108" s="67" t="s">
        <v>94</v>
      </c>
      <c r="I108" s="67">
        <v>3</v>
      </c>
      <c r="J108" s="67"/>
      <c r="K108" s="67"/>
      <c r="L108" s="67"/>
      <c r="M108" s="69"/>
      <c r="N108" s="67"/>
      <c r="O108" s="67"/>
      <c r="P108" s="67"/>
      <c r="Q108" s="67"/>
      <c r="R108" s="82"/>
      <c r="S108" s="82"/>
      <c r="T108"/>
      <c r="U108" s="72" t="s">
        <v>331</v>
      </c>
      <c r="V108" s="72"/>
      <c r="W108"/>
      <c r="X108" s="72" t="s">
        <v>331</v>
      </c>
      <c r="Y108" s="72"/>
      <c r="Z108"/>
      <c r="AA108" s="72" t="s">
        <v>331</v>
      </c>
      <c r="AB108" s="72"/>
      <c r="AC108"/>
      <c r="AD108" s="72" t="s">
        <v>331</v>
      </c>
      <c r="AE108" s="67"/>
      <c r="AF108" s="67" t="s">
        <v>292</v>
      </c>
      <c r="AG108" s="71"/>
      <c r="AH108" s="72"/>
      <c r="AI108" s="72" t="str">
        <f>AI$4</f>
        <v>4h_24_7</v>
      </c>
      <c r="AJ108" s="72"/>
      <c r="AK108"/>
      <c r="AL108" s="72" t="s">
        <v>331</v>
      </c>
      <c r="AM108" s="72"/>
      <c r="AN108"/>
      <c r="AO108" s="72" t="s">
        <v>331</v>
      </c>
      <c r="AP108" s="72"/>
      <c r="AQ108" s="72"/>
      <c r="AR108" s="72"/>
      <c r="AS108" s="72"/>
      <c r="AT108" s="72"/>
      <c r="AU108" s="72"/>
      <c r="AV108" s="72"/>
      <c r="AW108" s="72"/>
      <c r="AX108" s="72"/>
      <c r="AY108"/>
      <c r="AZ108" s="70" t="s">
        <v>331</v>
      </c>
      <c r="BA108" s="70"/>
      <c r="BB108"/>
      <c r="BC108" s="72" t="s">
        <v>331</v>
      </c>
      <c r="BD108" s="72"/>
      <c r="BE108"/>
      <c r="BF108" s="72" t="s">
        <v>331</v>
      </c>
      <c r="BG108" s="67" t="str">
        <f>IF(BF108="true",CONCATENATE(IF(BJ108="","",$BJ$4)),"_")</f>
        <v>_</v>
      </c>
      <c r="BH108" s="67"/>
      <c r="BI108" s="71"/>
      <c r="BJ108" s="72"/>
      <c r="BK108"/>
      <c r="BL108" s="72" t="s">
        <v>331</v>
      </c>
      <c r="BM108" s="71"/>
      <c r="BN108" s="72"/>
      <c r="BO108" s="72"/>
      <c r="BP108" s="72"/>
      <c r="BQ108" s="72"/>
      <c r="BR108"/>
      <c r="BS108" s="72" t="s">
        <v>331</v>
      </c>
      <c r="BT108" s="71"/>
      <c r="BU108" s="72"/>
      <c r="BV108"/>
      <c r="BW108" s="72" t="s">
        <v>331</v>
      </c>
      <c r="BX108" s="71"/>
      <c r="BY108"/>
      <c r="BZ108" s="72" t="s">
        <v>331</v>
      </c>
      <c r="CA108" s="71"/>
      <c r="CB108"/>
      <c r="CC108" s="72" t="s">
        <v>331</v>
      </c>
      <c r="CD108" s="71"/>
      <c r="CE108"/>
      <c r="CF108" s="72" t="s">
        <v>331</v>
      </c>
      <c r="CG108" s="71"/>
      <c r="CH108"/>
      <c r="CI108" s="72" t="s">
        <v>331</v>
      </c>
      <c r="CJ108" s="71"/>
      <c r="CK108" s="71"/>
      <c r="CL108"/>
      <c r="CM108" s="72" t="s">
        <v>331</v>
      </c>
      <c r="CN108" s="71"/>
      <c r="CO108" s="71"/>
      <c r="CP108" s="71"/>
      <c r="CQ108"/>
      <c r="CR108" s="72" t="s">
        <v>331</v>
      </c>
      <c r="CS108" s="71"/>
      <c r="CT108" s="71"/>
      <c r="CU108"/>
      <c r="CV108" s="72" t="s">
        <v>331</v>
      </c>
      <c r="CW108" s="71"/>
      <c r="AMH108" s="73"/>
      <c r="AMI108" s="73"/>
      <c r="AMJ108" s="73"/>
    </row>
    <row r="109" spans="1:1024" s="76" customFormat="1" x14ac:dyDescent="0.25">
      <c r="A109" s="65" t="s">
        <v>114</v>
      </c>
      <c r="B109" s="66" t="s">
        <v>115</v>
      </c>
      <c r="C109" s="65" t="s">
        <v>182</v>
      </c>
      <c r="D109" s="67" t="s">
        <v>183</v>
      </c>
      <c r="E109" s="68" t="s">
        <v>619</v>
      </c>
      <c r="F109" s="67" t="s">
        <v>620</v>
      </c>
      <c r="G109" s="67" t="s">
        <v>621</v>
      </c>
      <c r="H109" s="67" t="s">
        <v>94</v>
      </c>
      <c r="I109" s="67">
        <v>4</v>
      </c>
      <c r="J109" s="67"/>
      <c r="K109" s="67"/>
      <c r="L109" s="67"/>
      <c r="M109" s="69"/>
      <c r="N109" s="67"/>
      <c r="O109" s="67"/>
      <c r="P109" s="67"/>
      <c r="Q109" s="67"/>
      <c r="R109" s="82"/>
      <c r="S109" s="82"/>
      <c r="T109"/>
      <c r="U109" s="72" t="s">
        <v>331</v>
      </c>
      <c r="V109" s="72"/>
      <c r="W109"/>
      <c r="X109" s="72" t="s">
        <v>331</v>
      </c>
      <c r="Y109" s="72"/>
      <c r="Z109"/>
      <c r="AA109" s="72" t="s">
        <v>331</v>
      </c>
      <c r="AB109" s="72"/>
      <c r="AC109"/>
      <c r="AD109" s="72" t="s">
        <v>331</v>
      </c>
      <c r="AE109" s="67"/>
      <c r="AF109" s="67" t="s">
        <v>292</v>
      </c>
      <c r="AG109" s="71"/>
      <c r="AH109" s="72"/>
      <c r="AI109" s="72" t="str">
        <f>AI$4</f>
        <v>4h_24_7</v>
      </c>
      <c r="AJ109" s="72"/>
      <c r="AK109"/>
      <c r="AL109" s="72" t="s">
        <v>331</v>
      </c>
      <c r="AM109" s="72"/>
      <c r="AN109"/>
      <c r="AO109" s="72" t="s">
        <v>331</v>
      </c>
      <c r="AP109" s="72"/>
      <c r="AQ109" s="72"/>
      <c r="AR109" s="72"/>
      <c r="AS109" s="72"/>
      <c r="AT109" s="72"/>
      <c r="AU109" s="72"/>
      <c r="AV109" s="72"/>
      <c r="AW109" s="72"/>
      <c r="AX109" s="72"/>
      <c r="AY109"/>
      <c r="AZ109" s="70" t="s">
        <v>331</v>
      </c>
      <c r="BA109" s="70"/>
      <c r="BB109"/>
      <c r="BC109" s="72" t="s">
        <v>331</v>
      </c>
      <c r="BD109" s="72"/>
      <c r="BE109"/>
      <c r="BF109" s="72" t="s">
        <v>331</v>
      </c>
      <c r="BG109" s="67" t="str">
        <f>IF(BF109="true",CONCATENATE(IF(BJ109="","",$BJ$4)),"_")</f>
        <v>_</v>
      </c>
      <c r="BH109" s="67"/>
      <c r="BI109" s="71"/>
      <c r="BJ109" s="72"/>
      <c r="BK109"/>
      <c r="BL109" s="72" t="s">
        <v>331</v>
      </c>
      <c r="BM109" s="71"/>
      <c r="BN109" s="72"/>
      <c r="BO109" s="72"/>
      <c r="BP109" s="72"/>
      <c r="BQ109" s="72"/>
      <c r="BR109"/>
      <c r="BS109" s="72" t="s">
        <v>331</v>
      </c>
      <c r="BT109" s="71"/>
      <c r="BU109" s="72"/>
      <c r="BV109"/>
      <c r="BW109" s="72" t="s">
        <v>331</v>
      </c>
      <c r="BX109" s="71"/>
      <c r="BY109"/>
      <c r="BZ109" s="72" t="s">
        <v>331</v>
      </c>
      <c r="CA109" s="71"/>
      <c r="CB109"/>
      <c r="CC109" s="72" t="s">
        <v>331</v>
      </c>
      <c r="CD109" s="71"/>
      <c r="CE109"/>
      <c r="CF109" s="72" t="s">
        <v>331</v>
      </c>
      <c r="CG109" s="71"/>
      <c r="CH109"/>
      <c r="CI109" s="72" t="s">
        <v>331</v>
      </c>
      <c r="CJ109" s="71"/>
      <c r="CK109" s="71"/>
      <c r="CL109"/>
      <c r="CM109" s="72" t="s">
        <v>331</v>
      </c>
      <c r="CN109" s="71"/>
      <c r="CO109" s="71"/>
      <c r="CP109" s="71"/>
      <c r="CQ109"/>
      <c r="CR109" s="72" t="s">
        <v>331</v>
      </c>
      <c r="CS109" s="71"/>
      <c r="CT109" s="71"/>
      <c r="CU109"/>
      <c r="CV109" s="72" t="s">
        <v>331</v>
      </c>
      <c r="CW109" s="71"/>
      <c r="AMH109" s="73"/>
      <c r="AMI109" s="73"/>
      <c r="AMJ109" s="73"/>
    </row>
    <row r="110" spans="1:1024" s="76" customFormat="1" x14ac:dyDescent="0.25">
      <c r="A110" s="65" t="s">
        <v>114</v>
      </c>
      <c r="B110" s="66" t="s">
        <v>115</v>
      </c>
      <c r="C110" s="65" t="s">
        <v>182</v>
      </c>
      <c r="D110" s="67" t="s">
        <v>183</v>
      </c>
      <c r="E110" s="68" t="s">
        <v>622</v>
      </c>
      <c r="F110" s="67" t="s">
        <v>623</v>
      </c>
      <c r="G110" s="67" t="s">
        <v>624</v>
      </c>
      <c r="H110" s="67" t="s">
        <v>94</v>
      </c>
      <c r="I110" s="67">
        <v>5</v>
      </c>
      <c r="J110" s="67"/>
      <c r="K110" s="67"/>
      <c r="L110" s="67"/>
      <c r="M110" s="69"/>
      <c r="N110" s="67"/>
      <c r="O110" s="67"/>
      <c r="P110" s="67"/>
      <c r="Q110" s="67"/>
      <c r="R110" s="82"/>
      <c r="S110" s="82"/>
      <c r="T110"/>
      <c r="U110" s="72" t="s">
        <v>331</v>
      </c>
      <c r="V110" s="72"/>
      <c r="W110"/>
      <c r="X110" s="72" t="s">
        <v>331</v>
      </c>
      <c r="Y110" s="72"/>
      <c r="Z110"/>
      <c r="AA110" s="72" t="s">
        <v>331</v>
      </c>
      <c r="AB110" s="72"/>
      <c r="AC110"/>
      <c r="AD110" s="72" t="s">
        <v>331</v>
      </c>
      <c r="AE110" s="67"/>
      <c r="AF110" s="67" t="s">
        <v>292</v>
      </c>
      <c r="AG110" s="71"/>
      <c r="AH110" s="72"/>
      <c r="AI110" s="72" t="str">
        <f>AI$4</f>
        <v>4h_24_7</v>
      </c>
      <c r="AJ110" s="72"/>
      <c r="AK110"/>
      <c r="AL110" s="72" t="s">
        <v>331</v>
      </c>
      <c r="AM110" s="72"/>
      <c r="AN110"/>
      <c r="AO110" s="72" t="s">
        <v>331</v>
      </c>
      <c r="AP110" s="72"/>
      <c r="AQ110" s="72"/>
      <c r="AR110" s="72"/>
      <c r="AS110" s="72"/>
      <c r="AT110" s="72"/>
      <c r="AU110" s="72"/>
      <c r="AV110" s="72"/>
      <c r="AW110" s="72"/>
      <c r="AX110" s="72"/>
      <c r="AY110"/>
      <c r="AZ110" s="70" t="s">
        <v>331</v>
      </c>
      <c r="BA110" s="70"/>
      <c r="BB110"/>
      <c r="BC110" s="72" t="s">
        <v>331</v>
      </c>
      <c r="BD110" s="72"/>
      <c r="BE110"/>
      <c r="BF110" s="72" t="s">
        <v>331</v>
      </c>
      <c r="BG110" s="67" t="str">
        <f>IF(BF110="true",CONCATENATE(IF(BJ110="","",$BJ$4)),"_")</f>
        <v>_</v>
      </c>
      <c r="BH110" s="67"/>
      <c r="BI110" s="71"/>
      <c r="BJ110" s="72"/>
      <c r="BK110"/>
      <c r="BL110" s="72" t="s">
        <v>331</v>
      </c>
      <c r="BM110" s="71"/>
      <c r="BN110" s="72"/>
      <c r="BO110" s="72"/>
      <c r="BP110" s="72"/>
      <c r="BQ110" s="72"/>
      <c r="BR110"/>
      <c r="BS110" s="72" t="s">
        <v>331</v>
      </c>
      <c r="BT110" s="71"/>
      <c r="BU110" s="72"/>
      <c r="BV110"/>
      <c r="BW110" s="72" t="s">
        <v>331</v>
      </c>
      <c r="BX110" s="71"/>
      <c r="BY110"/>
      <c r="BZ110" s="72" t="s">
        <v>331</v>
      </c>
      <c r="CA110" s="71"/>
      <c r="CB110"/>
      <c r="CC110" s="72" t="s">
        <v>331</v>
      </c>
      <c r="CD110" s="71"/>
      <c r="CE110"/>
      <c r="CF110" s="72" t="s">
        <v>331</v>
      </c>
      <c r="CG110" s="71"/>
      <c r="CH110"/>
      <c r="CI110" s="72" t="s">
        <v>331</v>
      </c>
      <c r="CJ110" s="71"/>
      <c r="CK110" s="71"/>
      <c r="CL110"/>
      <c r="CM110" s="72" t="s">
        <v>331</v>
      </c>
      <c r="CN110" s="71"/>
      <c r="CO110" s="71"/>
      <c r="CP110" s="71"/>
      <c r="CQ110"/>
      <c r="CR110" s="72" t="s">
        <v>331</v>
      </c>
      <c r="CS110" s="71"/>
      <c r="CT110" s="71"/>
      <c r="CU110"/>
      <c r="CV110" s="72" t="s">
        <v>331</v>
      </c>
      <c r="CW110" s="71"/>
      <c r="AMH110" s="73"/>
      <c r="AMI110" s="73"/>
      <c r="AMJ110" s="73"/>
    </row>
    <row r="111" spans="1:1024" s="76" customFormat="1" x14ac:dyDescent="0.25">
      <c r="A111" s="65" t="s">
        <v>114</v>
      </c>
      <c r="B111" s="66" t="s">
        <v>115</v>
      </c>
      <c r="C111" s="65" t="s">
        <v>182</v>
      </c>
      <c r="D111" s="67" t="s">
        <v>183</v>
      </c>
      <c r="E111" s="68" t="s">
        <v>625</v>
      </c>
      <c r="F111" s="67" t="s">
        <v>626</v>
      </c>
      <c r="G111" s="67" t="s">
        <v>627</v>
      </c>
      <c r="H111" s="67" t="s">
        <v>94</v>
      </c>
      <c r="I111" s="67">
        <v>1</v>
      </c>
      <c r="J111" s="67"/>
      <c r="K111" s="67"/>
      <c r="L111" s="67"/>
      <c r="M111" s="69"/>
      <c r="N111" s="67"/>
      <c r="O111" s="67"/>
      <c r="P111" s="67"/>
      <c r="Q111" s="67"/>
      <c r="R111" s="82"/>
      <c r="S111" s="82"/>
      <c r="T111"/>
      <c r="U111" s="72" t="s">
        <v>331</v>
      </c>
      <c r="V111" s="72"/>
      <c r="W111"/>
      <c r="X111" s="72" t="s">
        <v>331</v>
      </c>
      <c r="Y111" s="72"/>
      <c r="Z111"/>
      <c r="AA111" s="72" t="s">
        <v>331</v>
      </c>
      <c r="AB111" s="72"/>
      <c r="AC111"/>
      <c r="AD111" s="72" t="s">
        <v>331</v>
      </c>
      <c r="AE111" s="67"/>
      <c r="AF111" s="67" t="s">
        <v>292</v>
      </c>
      <c r="AG111" s="71"/>
      <c r="AH111" s="72"/>
      <c r="AI111" s="72" t="str">
        <f>AI$4</f>
        <v>4h_24_7</v>
      </c>
      <c r="AJ111" s="72"/>
      <c r="AK111"/>
      <c r="AL111" s="72" t="s">
        <v>331</v>
      </c>
      <c r="AM111" s="72"/>
      <c r="AN111"/>
      <c r="AO111" s="72" t="s">
        <v>331</v>
      </c>
      <c r="AP111" s="72"/>
      <c r="AQ111" s="72"/>
      <c r="AR111" s="72"/>
      <c r="AS111" s="72"/>
      <c r="AT111" s="72"/>
      <c r="AU111" s="72"/>
      <c r="AV111" s="72"/>
      <c r="AW111" s="72"/>
      <c r="AX111" s="72"/>
      <c r="AY111"/>
      <c r="AZ111" s="70" t="s">
        <v>331</v>
      </c>
      <c r="BA111" s="70"/>
      <c r="BB111"/>
      <c r="BC111" s="72" t="s">
        <v>331</v>
      </c>
      <c r="BD111" s="72"/>
      <c r="BE111"/>
      <c r="BF111" s="72" t="s">
        <v>331</v>
      </c>
      <c r="BG111" s="67" t="str">
        <f>IF(BF111="true",CONCATENATE(IF(BJ111="","",$BJ$4)),"_")</f>
        <v>_</v>
      </c>
      <c r="BH111" s="67"/>
      <c r="BI111" s="71"/>
      <c r="BJ111" s="72"/>
      <c r="BK111"/>
      <c r="BL111" s="72" t="s">
        <v>331</v>
      </c>
      <c r="BM111" s="71"/>
      <c r="BN111" s="72"/>
      <c r="BO111" s="72"/>
      <c r="BP111" s="72"/>
      <c r="BQ111" s="72"/>
      <c r="BR111"/>
      <c r="BS111" s="72" t="s">
        <v>331</v>
      </c>
      <c r="BT111" s="71"/>
      <c r="BU111" s="72"/>
      <c r="BV111"/>
      <c r="BW111" s="72" t="s">
        <v>331</v>
      </c>
      <c r="BX111" s="71"/>
      <c r="BY111"/>
      <c r="BZ111" s="72" t="s">
        <v>331</v>
      </c>
      <c r="CA111" s="71"/>
      <c r="CB111"/>
      <c r="CC111" s="72" t="s">
        <v>331</v>
      </c>
      <c r="CD111" s="71"/>
      <c r="CE111"/>
      <c r="CF111" s="72" t="s">
        <v>331</v>
      </c>
      <c r="CG111" s="71"/>
      <c r="CH111"/>
      <c r="CI111" s="72" t="s">
        <v>331</v>
      </c>
      <c r="CJ111" s="71"/>
      <c r="CK111" s="71"/>
      <c r="CL111"/>
      <c r="CM111" s="72" t="s">
        <v>331</v>
      </c>
      <c r="CN111" s="71"/>
      <c r="CO111" s="71"/>
      <c r="CP111" s="71"/>
      <c r="CQ111"/>
      <c r="CR111" s="72" t="s">
        <v>331</v>
      </c>
      <c r="CS111" s="71"/>
      <c r="CT111" s="71"/>
      <c r="CU111"/>
      <c r="CV111" s="72" t="s">
        <v>331</v>
      </c>
      <c r="CW111" s="71"/>
      <c r="AMH111" s="73"/>
      <c r="AMI111" s="73"/>
      <c r="AMJ111" s="73"/>
    </row>
    <row r="112" spans="1:1024" s="76" customFormat="1" x14ac:dyDescent="0.25">
      <c r="T112"/>
      <c r="U112" s="78" t="s">
        <v>331</v>
      </c>
      <c r="V112" s="78"/>
      <c r="W112"/>
      <c r="X112" s="78" t="s">
        <v>331</v>
      </c>
      <c r="Y112" s="78"/>
      <c r="Z112"/>
      <c r="AA112" s="78" t="s">
        <v>331</v>
      </c>
      <c r="AB112" s="78"/>
      <c r="AC112"/>
      <c r="AD112" s="78"/>
      <c r="AE112" s="73"/>
      <c r="AF112" s="73"/>
      <c r="AG112" s="73"/>
      <c r="AH112" s="78"/>
      <c r="AI112" s="78"/>
      <c r="AJ112" s="78"/>
      <c r="AK112"/>
      <c r="AL112" s="78"/>
      <c r="AM112" s="78"/>
      <c r="AN112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/>
      <c r="AZ112" s="78"/>
      <c r="BA112" s="78"/>
      <c r="BB112"/>
      <c r="BC112" s="78"/>
      <c r="BD112" s="78"/>
      <c r="BE112"/>
      <c r="BF112" s="78"/>
      <c r="BG112" s="73"/>
      <c r="BH112" s="73"/>
      <c r="BI112" s="73"/>
      <c r="BJ112" s="78"/>
      <c r="BK112"/>
      <c r="BL112" s="78"/>
      <c r="BM112" s="78"/>
      <c r="BN112" s="78"/>
      <c r="BO112" s="78"/>
      <c r="BP112" s="78"/>
      <c r="BQ112" s="78"/>
      <c r="BR112"/>
      <c r="BS112" s="78"/>
      <c r="BT112" s="78"/>
      <c r="BU112" s="78"/>
      <c r="BV112"/>
      <c r="BW112" s="78"/>
      <c r="BX112" s="78"/>
      <c r="BY112"/>
      <c r="BZ112" s="78" t="s">
        <v>331</v>
      </c>
      <c r="CA112" s="81"/>
      <c r="CB112"/>
      <c r="CC112" s="78" t="s">
        <v>331</v>
      </c>
      <c r="CD112" s="81"/>
      <c r="CE112"/>
      <c r="CF112" s="78" t="s">
        <v>331</v>
      </c>
      <c r="CG112" s="81"/>
      <c r="CH112"/>
      <c r="CI112" s="78" t="s">
        <v>331</v>
      </c>
      <c r="CJ112" s="81"/>
      <c r="CK112" s="81"/>
      <c r="CL112"/>
      <c r="CM112" s="78" t="s">
        <v>331</v>
      </c>
      <c r="CN112" s="81"/>
      <c r="CO112" s="81"/>
      <c r="CP112" s="81"/>
      <c r="CQ112"/>
      <c r="CR112" s="78" t="s">
        <v>331</v>
      </c>
      <c r="CS112" s="81"/>
      <c r="CT112" s="81"/>
      <c r="CU112"/>
      <c r="CV112" s="78" t="s">
        <v>331</v>
      </c>
      <c r="CW112" s="81"/>
      <c r="AMH112" s="73"/>
      <c r="AMI112" s="73"/>
      <c r="AMJ112" s="73"/>
    </row>
    <row r="113" spans="1:1024" s="76" customFormat="1" x14ac:dyDescent="0.25">
      <c r="A113" s="65" t="s">
        <v>107</v>
      </c>
      <c r="B113" s="66" t="s">
        <v>108</v>
      </c>
      <c r="C113" s="65" t="s">
        <v>204</v>
      </c>
      <c r="D113" s="67" t="s">
        <v>205</v>
      </c>
      <c r="E113" s="68" t="s">
        <v>628</v>
      </c>
      <c r="F113" s="67" t="s">
        <v>629</v>
      </c>
      <c r="G113" s="67" t="s">
        <v>630</v>
      </c>
      <c r="H113" s="67" t="s">
        <v>94</v>
      </c>
      <c r="I113" s="67">
        <v>3</v>
      </c>
      <c r="J113" s="67" t="s">
        <v>631</v>
      </c>
      <c r="K113" s="67"/>
      <c r="L113" s="67"/>
      <c r="M113" s="69" t="s">
        <v>632</v>
      </c>
      <c r="N113" s="67" t="s">
        <v>633</v>
      </c>
      <c r="O113" s="67"/>
      <c r="P113" s="67" t="s">
        <v>325</v>
      </c>
      <c r="Q113" s="67"/>
      <c r="R113" s="82"/>
      <c r="S113" s="67" t="s">
        <v>416</v>
      </c>
      <c r="T113"/>
      <c r="U113" s="72" t="s">
        <v>331</v>
      </c>
      <c r="V113" s="72"/>
      <c r="W113"/>
      <c r="X113" s="72" t="s">
        <v>331</v>
      </c>
      <c r="Y113" s="72"/>
      <c r="Z113"/>
      <c r="AA113" s="72" t="s">
        <v>331</v>
      </c>
      <c r="AB113" s="72"/>
      <c r="AC113"/>
      <c r="AD113" s="72" t="s">
        <v>329</v>
      </c>
      <c r="AE113" s="71" t="str">
        <f>AJ113</f>
        <v>d_plus_1</v>
      </c>
      <c r="AF113" s="71" t="str">
        <f>$AG$4</f>
        <v>none</v>
      </c>
      <c r="AG113" s="71"/>
      <c r="AH113" s="72"/>
      <c r="AI113" s="72"/>
      <c r="AJ113" s="72" t="str">
        <f>AJ$4</f>
        <v>d_plus_1</v>
      </c>
      <c r="AK113"/>
      <c r="AL113" s="72" t="s">
        <v>331</v>
      </c>
      <c r="AM113" s="72"/>
      <c r="AN113"/>
      <c r="AO113" s="72" t="s">
        <v>331</v>
      </c>
      <c r="AP113" s="72"/>
      <c r="AQ113" s="72"/>
      <c r="AR113" s="72"/>
      <c r="AS113" s="72"/>
      <c r="AT113" s="72"/>
      <c r="AU113" s="72"/>
      <c r="AV113" s="72"/>
      <c r="AW113" s="72"/>
      <c r="AX113" s="72"/>
      <c r="AY113"/>
      <c r="AZ113" s="70" t="s">
        <v>331</v>
      </c>
      <c r="BA113" s="70"/>
      <c r="BB113"/>
      <c r="BC113" s="72" t="s">
        <v>331</v>
      </c>
      <c r="BD113" s="72"/>
      <c r="BE113"/>
      <c r="BF113" s="72" t="s">
        <v>329</v>
      </c>
      <c r="BG113" s="71" t="str">
        <f t="shared" ref="BG113:BG124" si="83">IF(BF113="true",CONCATENATE(IF(BJ113="","",$BJ$4)),"_")</f>
        <v>36_months</v>
      </c>
      <c r="BH113" s="71" t="str">
        <f t="shared" ref="BH113:BH124" si="84">BI$4</f>
        <v>12_months</v>
      </c>
      <c r="BI113" s="71"/>
      <c r="BJ113" s="72" t="str">
        <f t="shared" ref="BJ113:BJ124" si="85">BJ$4</f>
        <v>36_months</v>
      </c>
      <c r="BK113"/>
      <c r="BL113" s="72" t="s">
        <v>331</v>
      </c>
      <c r="BM113" s="71"/>
      <c r="BN113" s="72"/>
      <c r="BO113" s="72"/>
      <c r="BP113" s="72"/>
      <c r="BQ113" s="72"/>
      <c r="BR113"/>
      <c r="BS113" s="72" t="s">
        <v>331</v>
      </c>
      <c r="BT113" s="71"/>
      <c r="BU113" s="72"/>
      <c r="BV113"/>
      <c r="BW113" s="72" t="s">
        <v>331</v>
      </c>
      <c r="BX113" s="71"/>
      <c r="BY113"/>
      <c r="BZ113" s="72" t="s">
        <v>331</v>
      </c>
      <c r="CA113" s="71"/>
      <c r="CB113"/>
      <c r="CC113" s="72" t="s">
        <v>331</v>
      </c>
      <c r="CD113" s="71"/>
      <c r="CE113"/>
      <c r="CF113" s="72" t="s">
        <v>331</v>
      </c>
      <c r="CG113" s="71"/>
      <c r="CH113"/>
      <c r="CI113" s="72" t="s">
        <v>331</v>
      </c>
      <c r="CJ113" s="71"/>
      <c r="CK113" s="71"/>
      <c r="CL113"/>
      <c r="CM113" s="72" t="s">
        <v>331</v>
      </c>
      <c r="CN113" s="71"/>
      <c r="CO113" s="71"/>
      <c r="CP113" s="71"/>
      <c r="CQ113"/>
      <c r="CR113" s="72" t="s">
        <v>331</v>
      </c>
      <c r="CS113" s="71"/>
      <c r="CT113" s="71"/>
      <c r="CU113"/>
      <c r="CV113" s="72" t="s">
        <v>331</v>
      </c>
      <c r="CW113" s="71" t="str">
        <f>IF(CV113="true",CONCATENATE(IF(CY113="","",CONCATENATE(CY$4,", ")),IF(CX113="","",CX$4),IF(CY113="","",CONCATENATE(", ",CY$4))),"_")</f>
        <v>_</v>
      </c>
      <c r="AMH113" s="73"/>
      <c r="AMI113" s="73"/>
      <c r="AMJ113" s="73"/>
    </row>
    <row r="114" spans="1:1024" s="76" customFormat="1" x14ac:dyDescent="0.25">
      <c r="A114" s="65" t="s">
        <v>107</v>
      </c>
      <c r="B114" s="66" t="s">
        <v>108</v>
      </c>
      <c r="C114" s="65" t="s">
        <v>204</v>
      </c>
      <c r="D114" s="67" t="s">
        <v>205</v>
      </c>
      <c r="E114" s="68" t="s">
        <v>634</v>
      </c>
      <c r="F114" s="67" t="s">
        <v>635</v>
      </c>
      <c r="G114" s="67" t="s">
        <v>636</v>
      </c>
      <c r="H114" s="67" t="s">
        <v>94</v>
      </c>
      <c r="I114" s="67">
        <v>4</v>
      </c>
      <c r="J114" s="67" t="s">
        <v>631</v>
      </c>
      <c r="K114" s="67"/>
      <c r="L114" s="67"/>
      <c r="M114" s="69" t="s">
        <v>632</v>
      </c>
      <c r="N114" s="67" t="s">
        <v>633</v>
      </c>
      <c r="O114" s="67"/>
      <c r="P114" s="67" t="s">
        <v>325</v>
      </c>
      <c r="Q114" s="67"/>
      <c r="R114" s="82"/>
      <c r="S114" s="67" t="s">
        <v>416</v>
      </c>
      <c r="T114"/>
      <c r="U114" s="72" t="s">
        <v>331</v>
      </c>
      <c r="V114" s="72"/>
      <c r="W114"/>
      <c r="X114" s="72" t="s">
        <v>331</v>
      </c>
      <c r="Y114" s="72"/>
      <c r="Z114"/>
      <c r="AA114" s="72" t="s">
        <v>331</v>
      </c>
      <c r="AB114" s="72"/>
      <c r="AC114"/>
      <c r="AD114" s="72" t="s">
        <v>329</v>
      </c>
      <c r="AE114" s="71" t="str">
        <f>AJ114</f>
        <v>d_plus_1</v>
      </c>
      <c r="AF114" s="71" t="str">
        <f>$AG$4</f>
        <v>none</v>
      </c>
      <c r="AG114" s="71"/>
      <c r="AH114" s="72"/>
      <c r="AI114" s="72"/>
      <c r="AJ114" s="72" t="str">
        <f>AJ$4</f>
        <v>d_plus_1</v>
      </c>
      <c r="AK114"/>
      <c r="AL114" s="72" t="s">
        <v>331</v>
      </c>
      <c r="AM114" s="72"/>
      <c r="AN114"/>
      <c r="AO114" s="72" t="s">
        <v>331</v>
      </c>
      <c r="AP114" s="72"/>
      <c r="AQ114" s="72"/>
      <c r="AR114" s="72"/>
      <c r="AS114" s="72"/>
      <c r="AT114" s="72"/>
      <c r="AU114" s="72"/>
      <c r="AV114" s="72"/>
      <c r="AW114" s="72"/>
      <c r="AX114" s="72"/>
      <c r="AY114"/>
      <c r="AZ114" s="70" t="s">
        <v>331</v>
      </c>
      <c r="BA114" s="70"/>
      <c r="BB114"/>
      <c r="BC114" s="72" t="s">
        <v>331</v>
      </c>
      <c r="BD114" s="72"/>
      <c r="BE114"/>
      <c r="BF114" s="72" t="s">
        <v>329</v>
      </c>
      <c r="BG114" s="71" t="str">
        <f t="shared" si="83"/>
        <v>36_months</v>
      </c>
      <c r="BH114" s="71" t="str">
        <f t="shared" si="84"/>
        <v>12_months</v>
      </c>
      <c r="BI114" s="71"/>
      <c r="BJ114" s="72" t="str">
        <f t="shared" si="85"/>
        <v>36_months</v>
      </c>
      <c r="BK114"/>
      <c r="BL114" s="72" t="s">
        <v>331</v>
      </c>
      <c r="BM114" s="71"/>
      <c r="BN114" s="72"/>
      <c r="BO114" s="72"/>
      <c r="BP114" s="72"/>
      <c r="BQ114" s="72"/>
      <c r="BR114"/>
      <c r="BS114" s="72" t="s">
        <v>331</v>
      </c>
      <c r="BT114" s="71"/>
      <c r="BU114" s="72"/>
      <c r="BV114"/>
      <c r="BW114" s="72" t="s">
        <v>331</v>
      </c>
      <c r="BX114" s="71"/>
      <c r="BY114"/>
      <c r="BZ114" s="72" t="s">
        <v>331</v>
      </c>
      <c r="CA114" s="71"/>
      <c r="CB114"/>
      <c r="CC114" s="72" t="s">
        <v>331</v>
      </c>
      <c r="CD114" s="71"/>
      <c r="CE114"/>
      <c r="CF114" s="72" t="s">
        <v>331</v>
      </c>
      <c r="CG114" s="71"/>
      <c r="CH114"/>
      <c r="CI114" s="72" t="s">
        <v>331</v>
      </c>
      <c r="CJ114" s="71"/>
      <c r="CK114" s="71"/>
      <c r="CL114"/>
      <c r="CM114" s="72" t="s">
        <v>331</v>
      </c>
      <c r="CN114" s="71"/>
      <c r="CO114" s="71"/>
      <c r="CP114" s="71"/>
      <c r="CQ114"/>
      <c r="CR114" s="72" t="s">
        <v>331</v>
      </c>
      <c r="CS114" s="71"/>
      <c r="CT114" s="71"/>
      <c r="CU114"/>
      <c r="CV114" s="72" t="s">
        <v>331</v>
      </c>
      <c r="CW114" s="71" t="str">
        <f>IF(CV114="true",CONCATENATE(IF(CY114="","",CONCATENATE(CY$4,", ")),IF(CX114="","",CX$4),IF(CY114="","",CONCATENATE(", ",CY$4))),"_")</f>
        <v>_</v>
      </c>
      <c r="AMH114" s="73"/>
      <c r="AMI114" s="73"/>
      <c r="AMJ114" s="73"/>
    </row>
    <row r="115" spans="1:1024" s="76" customFormat="1" x14ac:dyDescent="0.25">
      <c r="A115" s="65" t="s">
        <v>107</v>
      </c>
      <c r="B115" s="66" t="s">
        <v>108</v>
      </c>
      <c r="C115" s="65" t="s">
        <v>204</v>
      </c>
      <c r="D115" s="67" t="s">
        <v>205</v>
      </c>
      <c r="E115" s="68" t="s">
        <v>637</v>
      </c>
      <c r="F115" s="67" t="s">
        <v>638</v>
      </c>
      <c r="G115" s="67" t="s">
        <v>639</v>
      </c>
      <c r="H115" s="67" t="s">
        <v>94</v>
      </c>
      <c r="I115" s="67">
        <v>2</v>
      </c>
      <c r="J115" s="67" t="s">
        <v>631</v>
      </c>
      <c r="K115" s="67"/>
      <c r="L115" s="67"/>
      <c r="M115" s="69" t="s">
        <v>632</v>
      </c>
      <c r="N115" s="67" t="s">
        <v>633</v>
      </c>
      <c r="O115" s="67"/>
      <c r="P115" s="67" t="s">
        <v>325</v>
      </c>
      <c r="Q115" s="67"/>
      <c r="R115" s="82"/>
      <c r="S115" s="67" t="s">
        <v>416</v>
      </c>
      <c r="T115"/>
      <c r="U115" s="72" t="s">
        <v>331</v>
      </c>
      <c r="V115" s="72"/>
      <c r="W115"/>
      <c r="X115" s="72" t="s">
        <v>331</v>
      </c>
      <c r="Y115" s="72"/>
      <c r="Z115"/>
      <c r="AA115" s="72" t="s">
        <v>331</v>
      </c>
      <c r="AB115" s="72"/>
      <c r="AC115"/>
      <c r="AD115" s="72" t="s">
        <v>329</v>
      </c>
      <c r="AE115" s="71" t="str">
        <f>AJ115</f>
        <v>d_plus_1</v>
      </c>
      <c r="AF115" s="71" t="str">
        <f>$AG$4</f>
        <v>none</v>
      </c>
      <c r="AG115" s="71"/>
      <c r="AH115" s="72"/>
      <c r="AI115" s="72"/>
      <c r="AJ115" s="72" t="str">
        <f>AJ$4</f>
        <v>d_plus_1</v>
      </c>
      <c r="AK115"/>
      <c r="AL115" s="72" t="s">
        <v>331</v>
      </c>
      <c r="AM115" s="72"/>
      <c r="AN115"/>
      <c r="AO115" s="72" t="s">
        <v>331</v>
      </c>
      <c r="AP115" s="72"/>
      <c r="AQ115" s="72"/>
      <c r="AR115" s="72"/>
      <c r="AS115" s="72"/>
      <c r="AT115" s="72"/>
      <c r="AU115" s="72"/>
      <c r="AV115" s="72"/>
      <c r="AW115" s="72"/>
      <c r="AX115" s="72"/>
      <c r="AY115"/>
      <c r="AZ115" s="70" t="s">
        <v>331</v>
      </c>
      <c r="BA115" s="70"/>
      <c r="BB115"/>
      <c r="BC115" s="72" t="s">
        <v>331</v>
      </c>
      <c r="BD115" s="72"/>
      <c r="BE115"/>
      <c r="BF115" s="72" t="s">
        <v>329</v>
      </c>
      <c r="BG115" s="71" t="str">
        <f t="shared" si="83"/>
        <v>36_months</v>
      </c>
      <c r="BH115" s="71" t="str">
        <f t="shared" si="84"/>
        <v>12_months</v>
      </c>
      <c r="BI115" s="71"/>
      <c r="BJ115" s="72" t="str">
        <f t="shared" si="85"/>
        <v>36_months</v>
      </c>
      <c r="BK115"/>
      <c r="BL115" s="72" t="s">
        <v>331</v>
      </c>
      <c r="BM115" s="71"/>
      <c r="BN115" s="72"/>
      <c r="BO115" s="72"/>
      <c r="BP115" s="72"/>
      <c r="BQ115" s="72"/>
      <c r="BR115"/>
      <c r="BS115" s="72" t="s">
        <v>329</v>
      </c>
      <c r="BT115" s="72" t="s">
        <v>640</v>
      </c>
      <c r="BU115" s="72"/>
      <c r="BV115"/>
      <c r="BW115" s="72" t="s">
        <v>329</v>
      </c>
      <c r="BX115" s="72" t="s">
        <v>330</v>
      </c>
      <c r="BY115"/>
      <c r="BZ115" s="72" t="s">
        <v>329</v>
      </c>
      <c r="CA115" s="72" t="s">
        <v>641</v>
      </c>
      <c r="CB115"/>
      <c r="CC115" s="72" t="s">
        <v>329</v>
      </c>
      <c r="CD115" s="72" t="s">
        <v>330</v>
      </c>
      <c r="CE115"/>
      <c r="CF115" s="72" t="s">
        <v>329</v>
      </c>
      <c r="CG115" s="72" t="s">
        <v>330</v>
      </c>
      <c r="CH115"/>
      <c r="CI115" s="72" t="s">
        <v>331</v>
      </c>
      <c r="CJ115" s="71"/>
      <c r="CK115" s="71"/>
      <c r="CL115"/>
      <c r="CM115" s="72" t="s">
        <v>331</v>
      </c>
      <c r="CN115" s="71"/>
      <c r="CO115" s="71"/>
      <c r="CP115" s="71"/>
      <c r="CQ115"/>
      <c r="CR115" s="72" t="s">
        <v>331</v>
      </c>
      <c r="CS115" s="71"/>
      <c r="CT115" s="71"/>
      <c r="CU115"/>
      <c r="CV115" s="72" t="s">
        <v>329</v>
      </c>
      <c r="CW115" s="71" t="s">
        <v>642</v>
      </c>
      <c r="AMH115" s="73"/>
      <c r="AMI115" s="73"/>
      <c r="AMJ115" s="73"/>
    </row>
    <row r="116" spans="1:1024" s="76" customFormat="1" x14ac:dyDescent="0.25">
      <c r="A116" s="65" t="s">
        <v>107</v>
      </c>
      <c r="B116" s="66" t="s">
        <v>108</v>
      </c>
      <c r="C116" s="65" t="s">
        <v>204</v>
      </c>
      <c r="D116" s="67" t="s">
        <v>205</v>
      </c>
      <c r="E116" s="68" t="s">
        <v>925</v>
      </c>
      <c r="F116" s="67" t="s">
        <v>926</v>
      </c>
      <c r="G116" s="91" t="s">
        <v>927</v>
      </c>
      <c r="H116" s="67" t="s">
        <v>113</v>
      </c>
      <c r="I116" s="67">
        <v>2</v>
      </c>
      <c r="J116" s="67" t="s">
        <v>631</v>
      </c>
      <c r="K116" s="67"/>
      <c r="L116" s="67"/>
      <c r="M116" s="69" t="s">
        <v>632</v>
      </c>
      <c r="N116" s="67" t="s">
        <v>633</v>
      </c>
      <c r="O116" s="67"/>
      <c r="P116" s="67" t="s">
        <v>325</v>
      </c>
      <c r="Q116" s="67"/>
      <c r="R116" s="82"/>
      <c r="S116" s="67" t="s">
        <v>416</v>
      </c>
      <c r="T116"/>
      <c r="U116" s="72" t="s">
        <v>331</v>
      </c>
      <c r="V116" s="72"/>
      <c r="W116"/>
      <c r="X116" s="72" t="s">
        <v>331</v>
      </c>
      <c r="Y116" s="72"/>
      <c r="Z116"/>
      <c r="AA116" s="72" t="s">
        <v>331</v>
      </c>
      <c r="AB116" s="72"/>
      <c r="AC116"/>
      <c r="AD116" s="72" t="s">
        <v>329</v>
      </c>
      <c r="AE116" s="71" t="str">
        <f>AJ116</f>
        <v>d_plus_1</v>
      </c>
      <c r="AF116" s="71" t="str">
        <f>$AG$4</f>
        <v>none</v>
      </c>
      <c r="AG116" s="71"/>
      <c r="AH116" s="72"/>
      <c r="AI116" s="72"/>
      <c r="AJ116" s="72" t="str">
        <f>AJ$4</f>
        <v>d_plus_1</v>
      </c>
      <c r="AK116"/>
      <c r="AL116" s="72" t="s">
        <v>331</v>
      </c>
      <c r="AM116" s="72"/>
      <c r="AN116"/>
      <c r="AO116" s="72" t="s">
        <v>331</v>
      </c>
      <c r="AP116" s="72"/>
      <c r="AQ116" s="72"/>
      <c r="AR116" s="72"/>
      <c r="AS116" s="72"/>
      <c r="AT116" s="72"/>
      <c r="AU116" s="72"/>
      <c r="AV116" s="72"/>
      <c r="AW116" s="72"/>
      <c r="AX116" s="72"/>
      <c r="AY116"/>
      <c r="AZ116" s="70" t="s">
        <v>331</v>
      </c>
      <c r="BA116" s="70"/>
      <c r="BB116"/>
      <c r="BC116" s="72" t="s">
        <v>331</v>
      </c>
      <c r="BD116" s="72"/>
      <c r="BE116"/>
      <c r="BF116" s="72" t="s">
        <v>329</v>
      </c>
      <c r="BG116" s="71" t="str">
        <f t="shared" ref="BG116" si="86">IF(BF116="true",CONCATENATE(IF(BJ116="","",$BJ$4)),"_")</f>
        <v>36_months</v>
      </c>
      <c r="BH116" s="71" t="str">
        <f t="shared" si="84"/>
        <v>12_months</v>
      </c>
      <c r="BI116" s="71"/>
      <c r="BJ116" s="72" t="str">
        <f t="shared" si="85"/>
        <v>36_months</v>
      </c>
      <c r="BK116"/>
      <c r="BL116" s="72" t="s">
        <v>331</v>
      </c>
      <c r="BM116" s="71"/>
      <c r="BN116" s="72"/>
      <c r="BO116" s="72"/>
      <c r="BP116" s="72"/>
      <c r="BQ116" s="72"/>
      <c r="BR116"/>
      <c r="BS116" s="72" t="s">
        <v>329</v>
      </c>
      <c r="BT116" s="72" t="s">
        <v>640</v>
      </c>
      <c r="BU116" s="72"/>
      <c r="BV116"/>
      <c r="BW116" s="72" t="s">
        <v>329</v>
      </c>
      <c r="BX116" s="72" t="s">
        <v>330</v>
      </c>
      <c r="BY116"/>
      <c r="BZ116" s="72" t="s">
        <v>329</v>
      </c>
      <c r="CA116" s="72" t="s">
        <v>641</v>
      </c>
      <c r="CB116"/>
      <c r="CC116" s="72" t="s">
        <v>329</v>
      </c>
      <c r="CD116" s="72" t="s">
        <v>330</v>
      </c>
      <c r="CE116"/>
      <c r="CF116" s="72" t="s">
        <v>329</v>
      </c>
      <c r="CG116" s="72" t="s">
        <v>330</v>
      </c>
      <c r="CH116"/>
      <c r="CI116" s="72" t="s">
        <v>331</v>
      </c>
      <c r="CJ116" s="71"/>
      <c r="CK116" s="71"/>
      <c r="CL116"/>
      <c r="CM116" s="72" t="s">
        <v>331</v>
      </c>
      <c r="CN116" s="71"/>
      <c r="CO116" s="71"/>
      <c r="CP116" s="71"/>
      <c r="CQ116"/>
      <c r="CR116" s="72" t="s">
        <v>331</v>
      </c>
      <c r="CS116" s="71"/>
      <c r="CT116" s="71"/>
      <c r="CU116"/>
      <c r="CV116" s="72" t="s">
        <v>329</v>
      </c>
      <c r="CW116" s="71" t="s">
        <v>642</v>
      </c>
      <c r="AMH116" s="73"/>
      <c r="AMI116" s="73"/>
      <c r="AMJ116" s="73"/>
    </row>
    <row r="117" spans="1:1024" s="76" customFormat="1" x14ac:dyDescent="0.25">
      <c r="A117" s="65" t="s">
        <v>107</v>
      </c>
      <c r="B117" s="66" t="s">
        <v>108</v>
      </c>
      <c r="C117" s="65" t="s">
        <v>204</v>
      </c>
      <c r="D117" s="67" t="s">
        <v>205</v>
      </c>
      <c r="E117" s="68" t="s">
        <v>928</v>
      </c>
      <c r="F117" s="67" t="s">
        <v>930</v>
      </c>
      <c r="G117" s="91" t="s">
        <v>929</v>
      </c>
      <c r="H117" s="67" t="s">
        <v>113</v>
      </c>
      <c r="I117" s="67">
        <v>2</v>
      </c>
      <c r="J117" s="67" t="s">
        <v>631</v>
      </c>
      <c r="K117" s="67"/>
      <c r="L117" s="67"/>
      <c r="M117" s="69" t="s">
        <v>632</v>
      </c>
      <c r="N117" s="67" t="s">
        <v>633</v>
      </c>
      <c r="O117" s="67"/>
      <c r="P117" s="67" t="s">
        <v>325</v>
      </c>
      <c r="Q117" s="67"/>
      <c r="R117" s="82"/>
      <c r="S117" s="67" t="s">
        <v>416</v>
      </c>
      <c r="T117"/>
      <c r="U117" s="72" t="s">
        <v>331</v>
      </c>
      <c r="V117" s="72"/>
      <c r="W117"/>
      <c r="X117" s="72" t="s">
        <v>331</v>
      </c>
      <c r="Y117" s="72"/>
      <c r="Z117"/>
      <c r="AA117" s="72" t="s">
        <v>331</v>
      </c>
      <c r="AB117" s="72"/>
      <c r="AC117"/>
      <c r="AD117" s="72" t="s">
        <v>329</v>
      </c>
      <c r="AE117" s="71" t="str">
        <f>AJ117</f>
        <v>d_plus_1</v>
      </c>
      <c r="AF117" s="71" t="str">
        <f>$AG$4</f>
        <v>none</v>
      </c>
      <c r="AG117" s="71"/>
      <c r="AH117" s="72"/>
      <c r="AI117" s="72"/>
      <c r="AJ117" s="72" t="str">
        <f>AJ$4</f>
        <v>d_plus_1</v>
      </c>
      <c r="AK117"/>
      <c r="AL117" s="72" t="s">
        <v>331</v>
      </c>
      <c r="AM117" s="72"/>
      <c r="AN117"/>
      <c r="AO117" s="72" t="s">
        <v>331</v>
      </c>
      <c r="AP117" s="72"/>
      <c r="AQ117" s="72"/>
      <c r="AR117" s="72"/>
      <c r="AS117" s="72"/>
      <c r="AT117" s="72"/>
      <c r="AU117" s="72"/>
      <c r="AV117" s="72"/>
      <c r="AW117" s="72"/>
      <c r="AX117" s="72"/>
      <c r="AY117"/>
      <c r="AZ117" s="70" t="s">
        <v>331</v>
      </c>
      <c r="BA117" s="70"/>
      <c r="BB117"/>
      <c r="BC117" s="72" t="s">
        <v>331</v>
      </c>
      <c r="BD117" s="72"/>
      <c r="BE117"/>
      <c r="BF117" s="72" t="s">
        <v>329</v>
      </c>
      <c r="BG117" s="71" t="str">
        <f t="shared" ref="BG117" si="87">IF(BF117="true",CONCATENATE(IF(BJ117="","",$BJ$4)),"_")</f>
        <v>36_months</v>
      </c>
      <c r="BH117" s="71" t="str">
        <f t="shared" si="84"/>
        <v>12_months</v>
      </c>
      <c r="BI117" s="71"/>
      <c r="BJ117" s="72" t="str">
        <f t="shared" si="85"/>
        <v>36_months</v>
      </c>
      <c r="BK117"/>
      <c r="BL117" s="72" t="s">
        <v>331</v>
      </c>
      <c r="BM117" s="71"/>
      <c r="BN117" s="72"/>
      <c r="BO117" s="72"/>
      <c r="BP117" s="72"/>
      <c r="BQ117" s="72"/>
      <c r="BR117"/>
      <c r="BS117" s="72" t="s">
        <v>329</v>
      </c>
      <c r="BT117" s="72" t="s">
        <v>640</v>
      </c>
      <c r="BU117" s="72"/>
      <c r="BV117"/>
      <c r="BW117" s="72" t="s">
        <v>329</v>
      </c>
      <c r="BX117" s="72" t="s">
        <v>330</v>
      </c>
      <c r="BY117"/>
      <c r="BZ117" s="72" t="s">
        <v>329</v>
      </c>
      <c r="CA117" s="72" t="s">
        <v>641</v>
      </c>
      <c r="CB117"/>
      <c r="CC117" s="72" t="s">
        <v>329</v>
      </c>
      <c r="CD117" s="72" t="s">
        <v>330</v>
      </c>
      <c r="CE117"/>
      <c r="CF117" s="72" t="s">
        <v>329</v>
      </c>
      <c r="CG117" s="72" t="s">
        <v>330</v>
      </c>
      <c r="CH117"/>
      <c r="CI117" s="72" t="s">
        <v>331</v>
      </c>
      <c r="CJ117" s="71"/>
      <c r="CK117" s="71"/>
      <c r="CL117"/>
      <c r="CM117" s="72" t="s">
        <v>331</v>
      </c>
      <c r="CN117" s="71"/>
      <c r="CO117" s="71"/>
      <c r="CP117" s="71"/>
      <c r="CQ117"/>
      <c r="CR117" s="72" t="s">
        <v>331</v>
      </c>
      <c r="CS117" s="71"/>
      <c r="CT117" s="71"/>
      <c r="CU117"/>
      <c r="CV117" s="72" t="s">
        <v>329</v>
      </c>
      <c r="CW117" s="71" t="s">
        <v>642</v>
      </c>
      <c r="AMH117" s="73"/>
      <c r="AMI117" s="73"/>
      <c r="AMJ117" s="73"/>
    </row>
    <row r="118" spans="1:1024" s="76" customFormat="1" x14ac:dyDescent="0.25">
      <c r="A118" s="65" t="s">
        <v>107</v>
      </c>
      <c r="B118" s="66" t="s">
        <v>108</v>
      </c>
      <c r="C118" s="65" t="s">
        <v>204</v>
      </c>
      <c r="D118" s="67" t="s">
        <v>205</v>
      </c>
      <c r="E118" s="68" t="s">
        <v>643</v>
      </c>
      <c r="F118" s="67" t="s">
        <v>644</v>
      </c>
      <c r="G118" s="67" t="s">
        <v>645</v>
      </c>
      <c r="H118" s="67" t="s">
        <v>94</v>
      </c>
      <c r="I118" s="67">
        <v>1</v>
      </c>
      <c r="J118" s="67" t="s">
        <v>631</v>
      </c>
      <c r="K118" s="67"/>
      <c r="L118" s="67"/>
      <c r="M118" s="69" t="s">
        <v>646</v>
      </c>
      <c r="N118" s="67" t="s">
        <v>633</v>
      </c>
      <c r="O118" s="67"/>
      <c r="P118" s="67" t="s">
        <v>325</v>
      </c>
      <c r="Q118" s="67"/>
      <c r="R118" s="82"/>
      <c r="S118" s="67" t="s">
        <v>416</v>
      </c>
      <c r="T118"/>
      <c r="U118" s="72" t="s">
        <v>331</v>
      </c>
      <c r="V118" s="72"/>
      <c r="W118"/>
      <c r="X118" s="72" t="s">
        <v>331</v>
      </c>
      <c r="Y118" s="72"/>
      <c r="Z118"/>
      <c r="AA118" s="72" t="s">
        <v>331</v>
      </c>
      <c r="AB118" s="72"/>
      <c r="AC118"/>
      <c r="AD118" s="72" t="s">
        <v>329</v>
      </c>
      <c r="AE118" s="71" t="s">
        <v>293</v>
      </c>
      <c r="AF118" s="71" t="s">
        <v>290</v>
      </c>
      <c r="AG118" s="71"/>
      <c r="AH118" s="72"/>
      <c r="AI118" s="72"/>
      <c r="AJ118" s="72" t="s">
        <v>293</v>
      </c>
      <c r="AK118"/>
      <c r="AL118" s="72" t="s">
        <v>331</v>
      </c>
      <c r="AM118" s="72"/>
      <c r="AN118"/>
      <c r="AO118" s="72" t="s">
        <v>331</v>
      </c>
      <c r="AP118" s="72"/>
      <c r="AQ118" s="72"/>
      <c r="AR118" s="72"/>
      <c r="AS118" s="72"/>
      <c r="AT118" s="72"/>
      <c r="AU118" s="72"/>
      <c r="AV118" s="72"/>
      <c r="AW118" s="72"/>
      <c r="AX118" s="72"/>
      <c r="AY118"/>
      <c r="AZ118" s="70" t="s">
        <v>331</v>
      </c>
      <c r="BA118" s="70"/>
      <c r="BB118"/>
      <c r="BC118" s="72" t="s">
        <v>331</v>
      </c>
      <c r="BD118" s="72"/>
      <c r="BE118"/>
      <c r="BF118" s="72" t="s">
        <v>329</v>
      </c>
      <c r="BG118" s="71" t="str">
        <f t="shared" si="83"/>
        <v>36_months</v>
      </c>
      <c r="BH118" s="71" t="str">
        <f t="shared" si="84"/>
        <v>12_months</v>
      </c>
      <c r="BI118" s="71"/>
      <c r="BJ118" s="72" t="str">
        <f t="shared" si="85"/>
        <v>36_months</v>
      </c>
      <c r="BK118"/>
      <c r="BL118" s="72" t="s">
        <v>331</v>
      </c>
      <c r="BM118" s="71"/>
      <c r="BN118" s="72"/>
      <c r="BO118" s="72"/>
      <c r="BP118" s="72"/>
      <c r="BQ118" s="72"/>
      <c r="BR118"/>
      <c r="BS118" s="72" t="s">
        <v>331</v>
      </c>
      <c r="BT118" s="71"/>
      <c r="BU118" s="72"/>
      <c r="BV118"/>
      <c r="BW118" s="72" t="s">
        <v>331</v>
      </c>
      <c r="BX118" s="71"/>
      <c r="BY118"/>
      <c r="BZ118" s="72" t="s">
        <v>329</v>
      </c>
      <c r="CA118" s="72" t="s">
        <v>641</v>
      </c>
      <c r="CB118"/>
      <c r="CC118" s="72" t="s">
        <v>331</v>
      </c>
      <c r="CD118" s="71"/>
      <c r="CE118"/>
      <c r="CF118" s="72" t="s">
        <v>331</v>
      </c>
      <c r="CG118" s="71"/>
      <c r="CH118"/>
      <c r="CI118" s="72" t="s">
        <v>331</v>
      </c>
      <c r="CJ118" s="71"/>
      <c r="CK118" s="71"/>
      <c r="CL118"/>
      <c r="CM118" s="72" t="s">
        <v>331</v>
      </c>
      <c r="CN118" s="71"/>
      <c r="CO118" s="71"/>
      <c r="CP118" s="71"/>
      <c r="CQ118"/>
      <c r="CR118" s="72" t="s">
        <v>331</v>
      </c>
      <c r="CS118" s="71"/>
      <c r="CT118" s="71"/>
      <c r="CU118"/>
      <c r="CV118" s="72" t="s">
        <v>329</v>
      </c>
      <c r="CW118" s="71" t="s">
        <v>642</v>
      </c>
      <c r="AMH118" s="73"/>
      <c r="AMI118" s="73"/>
      <c r="AMJ118" s="73"/>
    </row>
    <row r="119" spans="1:1024" s="76" customFormat="1" x14ac:dyDescent="0.25">
      <c r="A119" s="65" t="s">
        <v>107</v>
      </c>
      <c r="B119" s="66" t="s">
        <v>108</v>
      </c>
      <c r="C119" s="65" t="s">
        <v>204</v>
      </c>
      <c r="D119" s="67" t="s">
        <v>205</v>
      </c>
      <c r="E119" s="68" t="s">
        <v>931</v>
      </c>
      <c r="F119" s="67" t="s">
        <v>932</v>
      </c>
      <c r="G119" s="91" t="s">
        <v>933</v>
      </c>
      <c r="H119" s="67" t="s">
        <v>113</v>
      </c>
      <c r="I119" s="67">
        <v>1</v>
      </c>
      <c r="J119" s="67" t="s">
        <v>631</v>
      </c>
      <c r="K119" s="67"/>
      <c r="L119" s="67"/>
      <c r="M119" s="69" t="s">
        <v>646</v>
      </c>
      <c r="N119" s="67" t="s">
        <v>633</v>
      </c>
      <c r="O119" s="67"/>
      <c r="P119" s="67" t="s">
        <v>325</v>
      </c>
      <c r="Q119" s="67"/>
      <c r="R119" s="82"/>
      <c r="S119" s="67" t="s">
        <v>416</v>
      </c>
      <c r="T119"/>
      <c r="U119" s="72" t="s">
        <v>331</v>
      </c>
      <c r="V119" s="72"/>
      <c r="W119"/>
      <c r="X119" s="72" t="s">
        <v>331</v>
      </c>
      <c r="Y119" s="72"/>
      <c r="Z119"/>
      <c r="AA119" s="72" t="s">
        <v>331</v>
      </c>
      <c r="AB119" s="72"/>
      <c r="AC119"/>
      <c r="AD119" s="72" t="s">
        <v>329</v>
      </c>
      <c r="AE119" s="71" t="s">
        <v>293</v>
      </c>
      <c r="AF119" s="71" t="s">
        <v>290</v>
      </c>
      <c r="AG119" s="71"/>
      <c r="AH119" s="72"/>
      <c r="AI119" s="72"/>
      <c r="AJ119" s="72" t="s">
        <v>293</v>
      </c>
      <c r="AK119"/>
      <c r="AL119" s="72" t="s">
        <v>331</v>
      </c>
      <c r="AM119" s="72"/>
      <c r="AN119"/>
      <c r="AO119" s="72" t="s">
        <v>331</v>
      </c>
      <c r="AP119" s="72"/>
      <c r="AQ119" s="72"/>
      <c r="AR119" s="72"/>
      <c r="AS119" s="72"/>
      <c r="AT119" s="72"/>
      <c r="AU119" s="72"/>
      <c r="AV119" s="72"/>
      <c r="AW119" s="72"/>
      <c r="AX119" s="72"/>
      <c r="AY119"/>
      <c r="AZ119" s="70" t="s">
        <v>331</v>
      </c>
      <c r="BA119" s="70"/>
      <c r="BB119"/>
      <c r="BC119" s="72" t="s">
        <v>331</v>
      </c>
      <c r="BD119" s="72"/>
      <c r="BE119"/>
      <c r="BF119" s="72" t="s">
        <v>329</v>
      </c>
      <c r="BG119" s="71" t="str">
        <f t="shared" ref="BG119" si="88">IF(BF119="true",CONCATENATE(IF(BJ119="","",$BJ$4)),"_")</f>
        <v>36_months</v>
      </c>
      <c r="BH119" s="71" t="str">
        <f t="shared" si="84"/>
        <v>12_months</v>
      </c>
      <c r="BI119" s="71"/>
      <c r="BJ119" s="72" t="str">
        <f t="shared" si="85"/>
        <v>36_months</v>
      </c>
      <c r="BK119"/>
      <c r="BL119" s="72" t="s">
        <v>331</v>
      </c>
      <c r="BM119" s="71"/>
      <c r="BN119" s="72"/>
      <c r="BO119" s="72"/>
      <c r="BP119" s="72"/>
      <c r="BQ119" s="72"/>
      <c r="BR119"/>
      <c r="BS119" s="72" t="s">
        <v>331</v>
      </c>
      <c r="BT119" s="71"/>
      <c r="BU119" s="72"/>
      <c r="BV119"/>
      <c r="BW119" s="72" t="s">
        <v>331</v>
      </c>
      <c r="BX119" s="71"/>
      <c r="BY119"/>
      <c r="BZ119" s="72" t="s">
        <v>329</v>
      </c>
      <c r="CA119" s="72" t="s">
        <v>641</v>
      </c>
      <c r="CB119"/>
      <c r="CC119" s="72" t="s">
        <v>331</v>
      </c>
      <c r="CD119" s="71"/>
      <c r="CE119"/>
      <c r="CF119" s="72" t="s">
        <v>331</v>
      </c>
      <c r="CG119" s="71"/>
      <c r="CH119"/>
      <c r="CI119" s="72" t="s">
        <v>331</v>
      </c>
      <c r="CJ119" s="71"/>
      <c r="CK119" s="71"/>
      <c r="CL119"/>
      <c r="CM119" s="72" t="s">
        <v>331</v>
      </c>
      <c r="CN119" s="71"/>
      <c r="CO119" s="71"/>
      <c r="CP119" s="71"/>
      <c r="CQ119"/>
      <c r="CR119" s="72" t="s">
        <v>331</v>
      </c>
      <c r="CS119" s="71"/>
      <c r="CT119" s="71"/>
      <c r="CU119"/>
      <c r="CV119" s="72" t="s">
        <v>329</v>
      </c>
      <c r="CW119" s="71" t="s">
        <v>642</v>
      </c>
      <c r="AMH119" s="73"/>
      <c r="AMI119" s="73"/>
      <c r="AMJ119" s="73"/>
    </row>
    <row r="120" spans="1:1024" s="76" customFormat="1" x14ac:dyDescent="0.25">
      <c r="A120" s="65" t="s">
        <v>107</v>
      </c>
      <c r="B120" s="66" t="s">
        <v>108</v>
      </c>
      <c r="C120" s="65" t="s">
        <v>204</v>
      </c>
      <c r="D120" s="67" t="s">
        <v>205</v>
      </c>
      <c r="E120" s="68" t="s">
        <v>934</v>
      </c>
      <c r="F120" s="67" t="s">
        <v>935</v>
      </c>
      <c r="G120" s="91" t="s">
        <v>936</v>
      </c>
      <c r="H120" s="67" t="s">
        <v>113</v>
      </c>
      <c r="I120" s="67">
        <v>1</v>
      </c>
      <c r="J120" s="67" t="s">
        <v>631</v>
      </c>
      <c r="K120" s="67"/>
      <c r="L120" s="67"/>
      <c r="M120" s="69" t="s">
        <v>646</v>
      </c>
      <c r="N120" s="67" t="s">
        <v>633</v>
      </c>
      <c r="O120" s="67"/>
      <c r="P120" s="67" t="s">
        <v>325</v>
      </c>
      <c r="Q120" s="67"/>
      <c r="R120" s="82"/>
      <c r="S120" s="67" t="s">
        <v>416</v>
      </c>
      <c r="T120"/>
      <c r="U120" s="72" t="s">
        <v>331</v>
      </c>
      <c r="V120" s="72"/>
      <c r="W120"/>
      <c r="X120" s="72" t="s">
        <v>331</v>
      </c>
      <c r="Y120" s="72"/>
      <c r="Z120"/>
      <c r="AA120" s="72" t="s">
        <v>331</v>
      </c>
      <c r="AB120" s="72"/>
      <c r="AC120"/>
      <c r="AD120" s="72" t="s">
        <v>329</v>
      </c>
      <c r="AE120" s="71" t="s">
        <v>293</v>
      </c>
      <c r="AF120" s="71" t="s">
        <v>290</v>
      </c>
      <c r="AG120" s="71"/>
      <c r="AH120" s="72"/>
      <c r="AI120" s="72"/>
      <c r="AJ120" s="72" t="s">
        <v>293</v>
      </c>
      <c r="AK120"/>
      <c r="AL120" s="72" t="s">
        <v>331</v>
      </c>
      <c r="AM120" s="72"/>
      <c r="AN120"/>
      <c r="AO120" s="72" t="s">
        <v>331</v>
      </c>
      <c r="AP120" s="72"/>
      <c r="AQ120" s="72"/>
      <c r="AR120" s="72"/>
      <c r="AS120" s="72"/>
      <c r="AT120" s="72"/>
      <c r="AU120" s="72"/>
      <c r="AV120" s="72"/>
      <c r="AW120" s="72"/>
      <c r="AX120" s="72"/>
      <c r="AY120"/>
      <c r="AZ120" s="70" t="s">
        <v>331</v>
      </c>
      <c r="BA120" s="70"/>
      <c r="BB120"/>
      <c r="BC120" s="72" t="s">
        <v>331</v>
      </c>
      <c r="BD120" s="72"/>
      <c r="BE120"/>
      <c r="BF120" s="72" t="s">
        <v>329</v>
      </c>
      <c r="BG120" s="71" t="str">
        <f t="shared" ref="BG120" si="89">IF(BF120="true",CONCATENATE(IF(BJ120="","",$BJ$4)),"_")</f>
        <v>36_months</v>
      </c>
      <c r="BH120" s="71" t="str">
        <f t="shared" si="84"/>
        <v>12_months</v>
      </c>
      <c r="BI120" s="71"/>
      <c r="BJ120" s="72" t="str">
        <f t="shared" si="85"/>
        <v>36_months</v>
      </c>
      <c r="BK120"/>
      <c r="BL120" s="72" t="s">
        <v>331</v>
      </c>
      <c r="BM120" s="71"/>
      <c r="BN120" s="72"/>
      <c r="BO120" s="72"/>
      <c r="BP120" s="72"/>
      <c r="BQ120" s="72"/>
      <c r="BR120"/>
      <c r="BS120" s="72" t="s">
        <v>331</v>
      </c>
      <c r="BT120" s="71"/>
      <c r="BU120" s="72"/>
      <c r="BV120"/>
      <c r="BW120" s="72" t="s">
        <v>331</v>
      </c>
      <c r="BX120" s="71"/>
      <c r="BY120"/>
      <c r="BZ120" s="72" t="s">
        <v>329</v>
      </c>
      <c r="CA120" s="72" t="s">
        <v>641</v>
      </c>
      <c r="CB120"/>
      <c r="CC120" s="72" t="s">
        <v>331</v>
      </c>
      <c r="CD120" s="71"/>
      <c r="CE120"/>
      <c r="CF120" s="72" t="s">
        <v>331</v>
      </c>
      <c r="CG120" s="71"/>
      <c r="CH120"/>
      <c r="CI120" s="72" t="s">
        <v>331</v>
      </c>
      <c r="CJ120" s="71"/>
      <c r="CK120" s="71"/>
      <c r="CL120"/>
      <c r="CM120" s="72" t="s">
        <v>331</v>
      </c>
      <c r="CN120" s="71"/>
      <c r="CO120" s="71"/>
      <c r="CP120" s="71"/>
      <c r="CQ120"/>
      <c r="CR120" s="72" t="s">
        <v>331</v>
      </c>
      <c r="CS120" s="71"/>
      <c r="CT120" s="71"/>
      <c r="CU120"/>
      <c r="CV120" s="72" t="s">
        <v>329</v>
      </c>
      <c r="CW120" s="71" t="s">
        <v>642</v>
      </c>
      <c r="AMH120" s="73"/>
      <c r="AMI120" s="73"/>
      <c r="AMJ120" s="73"/>
    </row>
    <row r="121" spans="1:1024" s="73" customFormat="1" x14ac:dyDescent="0.25">
      <c r="A121" s="65" t="s">
        <v>107</v>
      </c>
      <c r="B121" s="66" t="s">
        <v>108</v>
      </c>
      <c r="C121" s="65" t="s">
        <v>204</v>
      </c>
      <c r="D121" s="67" t="s">
        <v>205</v>
      </c>
      <c r="E121" s="68" t="s">
        <v>647</v>
      </c>
      <c r="F121" s="67" t="s">
        <v>648</v>
      </c>
      <c r="G121" s="67" t="s">
        <v>649</v>
      </c>
      <c r="H121" s="67" t="s">
        <v>94</v>
      </c>
      <c r="I121" s="67">
        <v>2</v>
      </c>
      <c r="J121" s="67" t="s">
        <v>631</v>
      </c>
      <c r="K121" s="67"/>
      <c r="L121" s="67"/>
      <c r="M121" s="69" t="s">
        <v>650</v>
      </c>
      <c r="N121" s="67" t="s">
        <v>633</v>
      </c>
      <c r="O121" s="67"/>
      <c r="P121" s="67" t="s">
        <v>325</v>
      </c>
      <c r="Q121" s="67"/>
      <c r="R121" s="82"/>
      <c r="S121" s="67" t="s">
        <v>416</v>
      </c>
      <c r="T121"/>
      <c r="U121" s="72" t="s">
        <v>331</v>
      </c>
      <c r="V121" s="72"/>
      <c r="W121"/>
      <c r="X121" s="72" t="s">
        <v>331</v>
      </c>
      <c r="Y121" s="72"/>
      <c r="Z121"/>
      <c r="AA121" s="72" t="s">
        <v>331</v>
      </c>
      <c r="AB121" s="72"/>
      <c r="AC121"/>
      <c r="AD121" s="72" t="s">
        <v>331</v>
      </c>
      <c r="AE121" s="71" t="s">
        <v>651</v>
      </c>
      <c r="AF121" s="71" t="s">
        <v>290</v>
      </c>
      <c r="AG121" s="71"/>
      <c r="AH121" s="72"/>
      <c r="AI121" s="72"/>
      <c r="AJ121" s="72" t="s">
        <v>651</v>
      </c>
      <c r="AK121"/>
      <c r="AL121" s="72" t="s">
        <v>331</v>
      </c>
      <c r="AM121" s="72"/>
      <c r="AN121"/>
      <c r="AO121" s="72" t="s">
        <v>331</v>
      </c>
      <c r="AP121" s="72"/>
      <c r="AQ121" s="72"/>
      <c r="AR121" s="72"/>
      <c r="AS121" s="72"/>
      <c r="AT121" s="72"/>
      <c r="AU121" s="72"/>
      <c r="AV121" s="72"/>
      <c r="AW121" s="72"/>
      <c r="AX121" s="72"/>
      <c r="AY121"/>
      <c r="AZ121" s="70" t="s">
        <v>331</v>
      </c>
      <c r="BA121" s="70"/>
      <c r="BB121"/>
      <c r="BC121" s="72" t="s">
        <v>331</v>
      </c>
      <c r="BD121" s="72"/>
      <c r="BE121"/>
      <c r="BF121" s="72" t="s">
        <v>329</v>
      </c>
      <c r="BG121" s="71" t="str">
        <f t="shared" si="83"/>
        <v>36_months</v>
      </c>
      <c r="BH121" s="71" t="str">
        <f t="shared" si="84"/>
        <v>12_months</v>
      </c>
      <c r="BI121" s="71"/>
      <c r="BJ121" s="72" t="str">
        <f t="shared" si="85"/>
        <v>36_months</v>
      </c>
      <c r="BK121"/>
      <c r="BL121" s="72" t="s">
        <v>331</v>
      </c>
      <c r="BM121" s="71"/>
      <c r="BN121" s="71"/>
      <c r="BO121" s="71"/>
      <c r="BP121" s="72"/>
      <c r="BQ121" s="72"/>
      <c r="BR121"/>
      <c r="BS121" s="72" t="s">
        <v>331</v>
      </c>
      <c r="BT121" s="72"/>
      <c r="BU121" s="72"/>
      <c r="BV121"/>
      <c r="BW121" s="72" t="s">
        <v>331</v>
      </c>
      <c r="BX121" s="71"/>
      <c r="BY121"/>
      <c r="BZ121" s="72" t="s">
        <v>331</v>
      </c>
      <c r="CA121" s="71"/>
      <c r="CB121"/>
      <c r="CC121" s="72" t="s">
        <v>331</v>
      </c>
      <c r="CD121" s="71"/>
      <c r="CE121"/>
      <c r="CF121" s="72" t="s">
        <v>331</v>
      </c>
      <c r="CG121" s="71"/>
      <c r="CH121"/>
      <c r="CI121" s="72" t="s">
        <v>331</v>
      </c>
      <c r="CJ121" s="71"/>
      <c r="CK121" s="71"/>
      <c r="CL121"/>
      <c r="CM121" s="72" t="s">
        <v>331</v>
      </c>
      <c r="CN121" s="71"/>
      <c r="CO121" s="71"/>
      <c r="CP121" s="71"/>
      <c r="CQ121"/>
      <c r="CR121" s="72" t="s">
        <v>331</v>
      </c>
      <c r="CS121" s="71"/>
      <c r="CT121" s="71"/>
      <c r="CU121"/>
      <c r="CV121" s="72" t="s">
        <v>329</v>
      </c>
      <c r="CW121" s="71" t="s">
        <v>642</v>
      </c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</row>
    <row r="122" spans="1:1024" s="76" customFormat="1" x14ac:dyDescent="0.25">
      <c r="A122" s="65" t="s">
        <v>107</v>
      </c>
      <c r="B122" s="66" t="s">
        <v>108</v>
      </c>
      <c r="C122" s="65" t="s">
        <v>204</v>
      </c>
      <c r="D122" s="67" t="s">
        <v>205</v>
      </c>
      <c r="E122" s="68" t="s">
        <v>652</v>
      </c>
      <c r="F122" s="67" t="s">
        <v>653</v>
      </c>
      <c r="G122" s="67" t="s">
        <v>654</v>
      </c>
      <c r="H122" s="67" t="s">
        <v>94</v>
      </c>
      <c r="I122" s="67">
        <v>2</v>
      </c>
      <c r="J122" s="67" t="s">
        <v>631</v>
      </c>
      <c r="K122" s="67"/>
      <c r="L122" s="67"/>
      <c r="M122" s="69" t="s">
        <v>655</v>
      </c>
      <c r="N122" s="67" t="s">
        <v>633</v>
      </c>
      <c r="O122" s="67"/>
      <c r="P122" s="67" t="s">
        <v>325</v>
      </c>
      <c r="Q122" s="67"/>
      <c r="R122" s="82"/>
      <c r="S122" s="67" t="s">
        <v>416</v>
      </c>
      <c r="T122"/>
      <c r="U122" s="72" t="s">
        <v>331</v>
      </c>
      <c r="V122" s="72"/>
      <c r="W122"/>
      <c r="X122" s="72" t="s">
        <v>331</v>
      </c>
      <c r="Y122" s="72"/>
      <c r="Z122"/>
      <c r="AA122" s="72" t="s">
        <v>331</v>
      </c>
      <c r="AB122" s="72"/>
      <c r="AC122"/>
      <c r="AD122" s="72" t="s">
        <v>331</v>
      </c>
      <c r="AE122" s="71" t="s">
        <v>656</v>
      </c>
      <c r="AF122" s="71" t="s">
        <v>290</v>
      </c>
      <c r="AG122" s="71"/>
      <c r="AH122" s="72"/>
      <c r="AI122" s="72"/>
      <c r="AJ122" s="72" t="s">
        <v>656</v>
      </c>
      <c r="AK122"/>
      <c r="AL122" s="72" t="s">
        <v>331</v>
      </c>
      <c r="AM122" s="72"/>
      <c r="AN122"/>
      <c r="AO122" s="72" t="s">
        <v>331</v>
      </c>
      <c r="AP122" s="72"/>
      <c r="AQ122" s="72"/>
      <c r="AR122" s="72"/>
      <c r="AS122" s="72"/>
      <c r="AT122" s="72"/>
      <c r="AU122" s="72"/>
      <c r="AV122" s="72"/>
      <c r="AW122" s="72"/>
      <c r="AX122" s="72"/>
      <c r="AY122"/>
      <c r="AZ122" s="70" t="s">
        <v>331</v>
      </c>
      <c r="BA122" s="70"/>
      <c r="BB122"/>
      <c r="BC122" s="72" t="s">
        <v>331</v>
      </c>
      <c r="BD122" s="72"/>
      <c r="BE122"/>
      <c r="BF122" s="72" t="s">
        <v>329</v>
      </c>
      <c r="BG122" s="71" t="str">
        <f t="shared" si="83"/>
        <v>36_months</v>
      </c>
      <c r="BH122" s="71" t="str">
        <f t="shared" si="84"/>
        <v>12_months</v>
      </c>
      <c r="BI122" s="71"/>
      <c r="BJ122" s="72" t="str">
        <f t="shared" si="85"/>
        <v>36_months</v>
      </c>
      <c r="BK122"/>
      <c r="BL122" s="72" t="s">
        <v>331</v>
      </c>
      <c r="BM122" s="71"/>
      <c r="BN122" s="71"/>
      <c r="BO122" s="71"/>
      <c r="BP122" s="72"/>
      <c r="BQ122" s="72"/>
      <c r="BR122"/>
      <c r="BS122" s="72" t="s">
        <v>331</v>
      </c>
      <c r="BT122" s="72"/>
      <c r="BU122" s="72"/>
      <c r="BV122"/>
      <c r="BW122" s="72" t="s">
        <v>331</v>
      </c>
      <c r="BX122" s="71"/>
      <c r="BY122"/>
      <c r="BZ122" s="72" t="s">
        <v>331</v>
      </c>
      <c r="CA122" s="71"/>
      <c r="CB122"/>
      <c r="CC122" s="72" t="s">
        <v>331</v>
      </c>
      <c r="CD122" s="71"/>
      <c r="CE122"/>
      <c r="CF122" s="72" t="s">
        <v>329</v>
      </c>
      <c r="CG122" s="72" t="s">
        <v>330</v>
      </c>
      <c r="CH122"/>
      <c r="CI122" s="72" t="s">
        <v>331</v>
      </c>
      <c r="CJ122" s="71"/>
      <c r="CK122" s="71"/>
      <c r="CL122"/>
      <c r="CM122" s="72" t="s">
        <v>331</v>
      </c>
      <c r="CN122" s="71"/>
      <c r="CO122" s="71"/>
      <c r="CP122" s="71"/>
      <c r="CQ122"/>
      <c r="CR122" s="72" t="s">
        <v>331</v>
      </c>
      <c r="CS122" s="71"/>
      <c r="CT122" s="71"/>
      <c r="CU122"/>
      <c r="CV122" s="72" t="s">
        <v>329</v>
      </c>
      <c r="CW122" s="71" t="s">
        <v>642</v>
      </c>
      <c r="AMH122" s="73"/>
      <c r="AMI122" s="73"/>
      <c r="AMJ122" s="73"/>
    </row>
    <row r="123" spans="1:1024" s="76" customFormat="1" x14ac:dyDescent="0.25">
      <c r="A123" s="65" t="s">
        <v>107</v>
      </c>
      <c r="B123" s="66" t="s">
        <v>108</v>
      </c>
      <c r="C123" s="65" t="s">
        <v>204</v>
      </c>
      <c r="D123" s="67" t="s">
        <v>205</v>
      </c>
      <c r="E123" s="68" t="s">
        <v>657</v>
      </c>
      <c r="F123" s="67" t="s">
        <v>658</v>
      </c>
      <c r="G123" s="67" t="s">
        <v>659</v>
      </c>
      <c r="H123" s="67" t="s">
        <v>94</v>
      </c>
      <c r="I123" s="67">
        <v>2</v>
      </c>
      <c r="J123" s="67" t="s">
        <v>631</v>
      </c>
      <c r="K123" s="67"/>
      <c r="L123" s="67"/>
      <c r="M123" s="69" t="s">
        <v>660</v>
      </c>
      <c r="N123" s="67" t="s">
        <v>633</v>
      </c>
      <c r="O123" s="67"/>
      <c r="P123" s="67" t="s">
        <v>325</v>
      </c>
      <c r="Q123" s="67"/>
      <c r="R123" s="82"/>
      <c r="S123" s="67" t="s">
        <v>661</v>
      </c>
      <c r="T123"/>
      <c r="U123" s="72" t="s">
        <v>331</v>
      </c>
      <c r="V123" s="72"/>
      <c r="W123"/>
      <c r="X123" s="72" t="s">
        <v>331</v>
      </c>
      <c r="Y123" s="72"/>
      <c r="Z123"/>
      <c r="AA123" s="72" t="s">
        <v>331</v>
      </c>
      <c r="AB123" s="72"/>
      <c r="AC123"/>
      <c r="AD123" s="72" t="s">
        <v>331</v>
      </c>
      <c r="AE123" s="71" t="s">
        <v>662</v>
      </c>
      <c r="AF123" s="71" t="s">
        <v>290</v>
      </c>
      <c r="AG123" s="71"/>
      <c r="AH123" s="72"/>
      <c r="AI123" s="72"/>
      <c r="AJ123" s="72" t="s">
        <v>662</v>
      </c>
      <c r="AK123"/>
      <c r="AL123" s="72" t="s">
        <v>331</v>
      </c>
      <c r="AM123" s="72"/>
      <c r="AN123"/>
      <c r="AO123" s="72" t="s">
        <v>331</v>
      </c>
      <c r="AP123" s="72"/>
      <c r="AQ123" s="72"/>
      <c r="AR123" s="72"/>
      <c r="AS123" s="72"/>
      <c r="AT123" s="72"/>
      <c r="AU123" s="72"/>
      <c r="AV123" s="72"/>
      <c r="AW123" s="72"/>
      <c r="AX123" s="72"/>
      <c r="AY123"/>
      <c r="AZ123" s="70" t="s">
        <v>331</v>
      </c>
      <c r="BA123" s="70"/>
      <c r="BB123"/>
      <c r="BC123" s="72" t="s">
        <v>331</v>
      </c>
      <c r="BD123" s="72"/>
      <c r="BE123"/>
      <c r="BF123" s="72" t="s">
        <v>329</v>
      </c>
      <c r="BG123" s="71" t="str">
        <f t="shared" si="83"/>
        <v>36_months</v>
      </c>
      <c r="BH123" s="71" t="str">
        <f t="shared" si="84"/>
        <v>12_months</v>
      </c>
      <c r="BI123" s="71"/>
      <c r="BJ123" s="72" t="str">
        <f t="shared" si="85"/>
        <v>36_months</v>
      </c>
      <c r="BK123"/>
      <c r="BL123" s="72" t="s">
        <v>331</v>
      </c>
      <c r="BM123" s="71"/>
      <c r="BN123" s="71"/>
      <c r="BO123" s="71"/>
      <c r="BP123" s="72"/>
      <c r="BQ123" s="72"/>
      <c r="BR123"/>
      <c r="BS123" s="72" t="s">
        <v>331</v>
      </c>
      <c r="BT123" s="72"/>
      <c r="BU123" s="72"/>
      <c r="BV123"/>
      <c r="BW123" s="72" t="s">
        <v>331</v>
      </c>
      <c r="BX123" s="71"/>
      <c r="BY123"/>
      <c r="BZ123" s="72" t="s">
        <v>331</v>
      </c>
      <c r="CA123" s="71"/>
      <c r="CB123"/>
      <c r="CC123" s="72" t="s">
        <v>331</v>
      </c>
      <c r="CD123" s="71"/>
      <c r="CE123"/>
      <c r="CF123" s="72" t="s">
        <v>331</v>
      </c>
      <c r="CG123" s="71"/>
      <c r="CH123"/>
      <c r="CI123" s="72" t="s">
        <v>331</v>
      </c>
      <c r="CJ123" s="71"/>
      <c r="CK123" s="71"/>
      <c r="CL123"/>
      <c r="CM123" s="72" t="s">
        <v>331</v>
      </c>
      <c r="CN123" s="71"/>
      <c r="CO123" s="71"/>
      <c r="CP123" s="71"/>
      <c r="CQ123"/>
      <c r="CR123" s="72" t="s">
        <v>331</v>
      </c>
      <c r="CS123" s="71"/>
      <c r="CT123" s="71"/>
      <c r="CU123"/>
      <c r="CV123" s="72" t="s">
        <v>329</v>
      </c>
      <c r="CW123" s="71" t="s">
        <v>642</v>
      </c>
      <c r="AMH123" s="73"/>
      <c r="AMI123" s="73"/>
      <c r="AMJ123" s="73"/>
    </row>
    <row r="124" spans="1:1024" s="76" customFormat="1" x14ac:dyDescent="0.25">
      <c r="A124" s="65" t="s">
        <v>107</v>
      </c>
      <c r="B124" s="66" t="s">
        <v>108</v>
      </c>
      <c r="C124" s="65" t="s">
        <v>204</v>
      </c>
      <c r="D124" s="67" t="s">
        <v>205</v>
      </c>
      <c r="E124" s="68" t="s">
        <v>663</v>
      </c>
      <c r="F124" s="67" t="s">
        <v>664</v>
      </c>
      <c r="G124" s="67" t="s">
        <v>665</v>
      </c>
      <c r="H124" s="67" t="s">
        <v>113</v>
      </c>
      <c r="I124" s="67">
        <v>2</v>
      </c>
      <c r="J124" s="67" t="s">
        <v>631</v>
      </c>
      <c r="K124" s="67"/>
      <c r="L124" s="67"/>
      <c r="M124" s="69" t="s">
        <v>666</v>
      </c>
      <c r="N124" s="67" t="s">
        <v>633</v>
      </c>
      <c r="O124" s="67"/>
      <c r="P124" s="67" t="s">
        <v>325</v>
      </c>
      <c r="Q124" s="67"/>
      <c r="R124" s="82"/>
      <c r="S124" s="67" t="s">
        <v>661</v>
      </c>
      <c r="T124"/>
      <c r="U124" s="72" t="s">
        <v>331</v>
      </c>
      <c r="V124" s="72"/>
      <c r="W124"/>
      <c r="X124" s="72" t="s">
        <v>331</v>
      </c>
      <c r="Y124" s="72"/>
      <c r="Z124"/>
      <c r="AA124" s="72" t="s">
        <v>331</v>
      </c>
      <c r="AB124" s="72"/>
      <c r="AC124"/>
      <c r="AD124" s="72" t="s">
        <v>331</v>
      </c>
      <c r="AE124" s="71" t="s">
        <v>667</v>
      </c>
      <c r="AF124" s="71" t="s">
        <v>290</v>
      </c>
      <c r="AG124" s="71"/>
      <c r="AH124" s="72"/>
      <c r="AI124" s="72"/>
      <c r="AJ124" s="72" t="s">
        <v>667</v>
      </c>
      <c r="AK124"/>
      <c r="AL124" s="72" t="s">
        <v>331</v>
      </c>
      <c r="AM124" s="72"/>
      <c r="AN124"/>
      <c r="AO124" s="72" t="s">
        <v>331</v>
      </c>
      <c r="AP124" s="72"/>
      <c r="AQ124" s="72"/>
      <c r="AR124" s="72"/>
      <c r="AS124" s="72"/>
      <c r="AT124" s="72"/>
      <c r="AU124" s="72"/>
      <c r="AV124" s="72"/>
      <c r="AW124" s="72"/>
      <c r="AX124" s="72"/>
      <c r="AY124"/>
      <c r="AZ124" s="70" t="s">
        <v>331</v>
      </c>
      <c r="BA124" s="70"/>
      <c r="BB124"/>
      <c r="BC124" s="72" t="s">
        <v>331</v>
      </c>
      <c r="BD124" s="72"/>
      <c r="BE124"/>
      <c r="BF124" s="72" t="s">
        <v>329</v>
      </c>
      <c r="BG124" s="71" t="str">
        <f t="shared" si="83"/>
        <v>36_months</v>
      </c>
      <c r="BH124" s="71" t="str">
        <f t="shared" si="84"/>
        <v>12_months</v>
      </c>
      <c r="BI124" s="71"/>
      <c r="BJ124" s="72" t="str">
        <f t="shared" si="85"/>
        <v>36_months</v>
      </c>
      <c r="BK124"/>
      <c r="BL124" s="72" t="s">
        <v>331</v>
      </c>
      <c r="BM124" s="71"/>
      <c r="BN124" s="71"/>
      <c r="BO124" s="71"/>
      <c r="BP124" s="72"/>
      <c r="BQ124" s="72"/>
      <c r="BR124"/>
      <c r="BS124" s="72" t="s">
        <v>331</v>
      </c>
      <c r="BT124" s="72"/>
      <c r="BU124" s="72"/>
      <c r="BV124"/>
      <c r="BW124" s="72" t="s">
        <v>331</v>
      </c>
      <c r="BX124" s="71"/>
      <c r="BY124"/>
      <c r="BZ124" s="72" t="s">
        <v>331</v>
      </c>
      <c r="CA124" s="71"/>
      <c r="CB124"/>
      <c r="CC124" s="72" t="s">
        <v>331</v>
      </c>
      <c r="CD124" s="71"/>
      <c r="CE124"/>
      <c r="CF124" s="72" t="s">
        <v>331</v>
      </c>
      <c r="CG124" s="71"/>
      <c r="CH124"/>
      <c r="CI124" s="72" t="s">
        <v>331</v>
      </c>
      <c r="CJ124" s="71"/>
      <c r="CK124" s="71"/>
      <c r="CL124"/>
      <c r="CM124" s="72" t="s">
        <v>331</v>
      </c>
      <c r="CN124" s="71"/>
      <c r="CO124" s="71"/>
      <c r="CP124" s="71"/>
      <c r="CQ124"/>
      <c r="CR124" s="72" t="s">
        <v>331</v>
      </c>
      <c r="CS124" s="71"/>
      <c r="CT124" s="71"/>
      <c r="CU124"/>
      <c r="CV124" s="72" t="s">
        <v>329</v>
      </c>
      <c r="CW124" s="71" t="s">
        <v>642</v>
      </c>
      <c r="AMH124" s="73"/>
      <c r="AMI124" s="73"/>
      <c r="AMJ124" s="73"/>
    </row>
    <row r="125" spans="1:1024" s="76" customFormat="1" x14ac:dyDescent="0.25">
      <c r="T125"/>
      <c r="U125" s="78" t="s">
        <v>331</v>
      </c>
      <c r="V125" s="78"/>
      <c r="W125"/>
      <c r="X125" s="78" t="s">
        <v>331</v>
      </c>
      <c r="Y125" s="78"/>
      <c r="Z125"/>
      <c r="AA125" s="78" t="s">
        <v>331</v>
      </c>
      <c r="AB125" s="78"/>
      <c r="AC125"/>
      <c r="AD125" s="78"/>
      <c r="AE125" s="78"/>
      <c r="AF125" s="78"/>
      <c r="AG125" s="78"/>
      <c r="AH125" s="78"/>
      <c r="AI125" s="78"/>
      <c r="AJ125" s="78"/>
      <c r="AK125"/>
      <c r="AL125" s="78"/>
      <c r="AM125" s="78"/>
      <c r="AN125"/>
      <c r="AO125" s="78"/>
      <c r="AP125" s="78"/>
      <c r="AQ125" s="78"/>
      <c r="AR125" s="73"/>
      <c r="AS125" s="73"/>
      <c r="AT125" s="73"/>
      <c r="AU125" s="73"/>
      <c r="AV125" s="73"/>
      <c r="AW125" s="73"/>
      <c r="AX125" s="73"/>
      <c r="AY125"/>
      <c r="AZ125" s="73"/>
      <c r="BA125" s="73"/>
      <c r="BB125"/>
      <c r="BC125" s="73"/>
      <c r="BD125" s="73"/>
      <c r="BE125"/>
      <c r="BF125" s="73"/>
      <c r="BG125" s="73"/>
      <c r="BH125" s="73"/>
      <c r="BI125" s="73"/>
      <c r="BJ125" s="73"/>
      <c r="BK125"/>
      <c r="BL125" s="73"/>
      <c r="BM125" s="73"/>
      <c r="BN125" s="73"/>
      <c r="BO125" s="73"/>
      <c r="BP125" s="73"/>
      <c r="BQ125" s="73"/>
      <c r="BR125"/>
      <c r="BS125" s="73"/>
      <c r="BT125" s="73"/>
      <c r="BU125" s="73"/>
      <c r="BV125"/>
      <c r="BW125" s="73"/>
      <c r="BX125" s="73"/>
      <c r="BY125"/>
      <c r="BZ125" s="73"/>
      <c r="CA125" s="73"/>
      <c r="CB125"/>
      <c r="CC125" s="73"/>
      <c r="CD125" s="73"/>
      <c r="CE125"/>
      <c r="CF125" s="73"/>
      <c r="CG125" s="73"/>
      <c r="CH125"/>
      <c r="CI125" s="73"/>
      <c r="CJ125" s="73"/>
      <c r="CK125" s="73"/>
      <c r="CL125"/>
      <c r="CM125" s="73"/>
      <c r="CN125" s="73"/>
      <c r="CO125" s="73"/>
      <c r="CP125" s="73"/>
      <c r="CQ125"/>
      <c r="CR125" s="73"/>
      <c r="CS125" s="73"/>
      <c r="CT125" s="73"/>
      <c r="CU125"/>
      <c r="CV125" s="73"/>
      <c r="CW125" s="73"/>
      <c r="AMH125" s="73"/>
      <c r="AMI125" s="73"/>
      <c r="AMJ125" s="73"/>
    </row>
    <row r="126" spans="1:1024" s="76" customFormat="1" x14ac:dyDescent="0.25">
      <c r="A126" s="65" t="s">
        <v>118</v>
      </c>
      <c r="B126" s="66" t="s">
        <v>119</v>
      </c>
      <c r="C126" s="65" t="s">
        <v>206</v>
      </c>
      <c r="D126" s="67" t="s">
        <v>207</v>
      </c>
      <c r="E126" s="68" t="s">
        <v>668</v>
      </c>
      <c r="F126" s="67" t="s">
        <v>669</v>
      </c>
      <c r="G126" s="67" t="s">
        <v>670</v>
      </c>
      <c r="H126" s="67" t="s">
        <v>94</v>
      </c>
      <c r="I126" s="67">
        <v>3</v>
      </c>
      <c r="J126" s="67" t="s">
        <v>631</v>
      </c>
      <c r="K126" s="67"/>
      <c r="L126" s="67"/>
      <c r="M126" s="69" t="s">
        <v>632</v>
      </c>
      <c r="N126" s="67" t="s">
        <v>633</v>
      </c>
      <c r="O126" s="67"/>
      <c r="P126" s="67" t="s">
        <v>443</v>
      </c>
      <c r="Q126" s="67"/>
      <c r="R126" s="82"/>
      <c r="S126" s="67" t="s">
        <v>416</v>
      </c>
      <c r="T126"/>
      <c r="U126" s="72" t="s">
        <v>331</v>
      </c>
      <c r="V126" s="72"/>
      <c r="W126"/>
      <c r="X126" s="72" t="s">
        <v>331</v>
      </c>
      <c r="Y126" s="72"/>
      <c r="Z126"/>
      <c r="AA126" s="72" t="s">
        <v>331</v>
      </c>
      <c r="AB126" s="72"/>
      <c r="AC126"/>
      <c r="AD126" s="72" t="s">
        <v>329</v>
      </c>
      <c r="AE126" s="71" t="str">
        <f>$AH$4</f>
        <v>4h_bhbd</v>
      </c>
      <c r="AF126" s="71" t="s">
        <v>293</v>
      </c>
      <c r="AG126" s="71"/>
      <c r="AH126" s="72"/>
      <c r="AI126" s="72" t="s">
        <v>291</v>
      </c>
      <c r="AJ126" s="72" t="str">
        <f>AJ$4</f>
        <v>d_plus_1</v>
      </c>
      <c r="AK126"/>
      <c r="AL126" s="72" t="s">
        <v>331</v>
      </c>
      <c r="AM126" s="72"/>
      <c r="AN126"/>
      <c r="AO126" s="72" t="s">
        <v>331</v>
      </c>
      <c r="AP126" s="72"/>
      <c r="AQ126" s="72"/>
      <c r="AR126" s="72"/>
      <c r="AS126" s="72"/>
      <c r="AT126" s="72"/>
      <c r="AU126" s="72"/>
      <c r="AV126" s="72"/>
      <c r="AW126" s="72"/>
      <c r="AX126" s="72"/>
      <c r="AY126"/>
      <c r="AZ126" s="70" t="s">
        <v>331</v>
      </c>
      <c r="BA126" s="70"/>
      <c r="BB126"/>
      <c r="BC126" s="72" t="s">
        <v>331</v>
      </c>
      <c r="BD126" s="72"/>
      <c r="BE126"/>
      <c r="BF126" s="72" t="s">
        <v>329</v>
      </c>
      <c r="BG126" s="71" t="s">
        <v>302</v>
      </c>
      <c r="BH126" s="71" t="s">
        <v>301</v>
      </c>
      <c r="BI126" s="71"/>
      <c r="BJ126" s="72" t="s">
        <v>302</v>
      </c>
      <c r="BK126"/>
      <c r="BL126" s="72" t="s">
        <v>331</v>
      </c>
      <c r="BM126" s="71"/>
      <c r="BN126" s="72"/>
      <c r="BO126" s="72"/>
      <c r="BP126" s="72"/>
      <c r="BQ126" s="72"/>
      <c r="BR126"/>
      <c r="BS126" s="72" t="s">
        <v>329</v>
      </c>
      <c r="BT126" s="71"/>
      <c r="BU126" s="72" t="s">
        <v>329</v>
      </c>
      <c r="BV126"/>
      <c r="BW126" s="72" t="s">
        <v>329</v>
      </c>
      <c r="BX126" s="71" t="s">
        <v>330</v>
      </c>
      <c r="BY126"/>
      <c r="BZ126" s="72" t="s">
        <v>331</v>
      </c>
      <c r="CA126" s="71"/>
      <c r="CB126"/>
      <c r="CC126" s="72" t="s">
        <v>331</v>
      </c>
      <c r="CD126" s="71"/>
      <c r="CE126"/>
      <c r="CF126" s="72" t="s">
        <v>331</v>
      </c>
      <c r="CG126" s="71"/>
      <c r="CH126"/>
      <c r="CI126" s="72" t="s">
        <v>331</v>
      </c>
      <c r="CJ126" s="71"/>
      <c r="CK126" s="71"/>
      <c r="CL126"/>
      <c r="CM126" s="72" t="s">
        <v>331</v>
      </c>
      <c r="CN126" s="71"/>
      <c r="CO126" s="71"/>
      <c r="CP126" s="71"/>
      <c r="CQ126"/>
      <c r="CR126" s="72" t="s">
        <v>331</v>
      </c>
      <c r="CS126" s="71"/>
      <c r="CT126" s="71"/>
      <c r="CU126"/>
      <c r="CV126" s="72" t="s">
        <v>331</v>
      </c>
      <c r="CW126" s="71"/>
      <c r="AMH126" s="73"/>
      <c r="AMI126" s="73"/>
      <c r="AMJ126" s="73"/>
    </row>
    <row r="127" spans="1:1024" s="76" customFormat="1" x14ac:dyDescent="0.25">
      <c r="A127" s="65" t="s">
        <v>118</v>
      </c>
      <c r="B127" s="66" t="s">
        <v>119</v>
      </c>
      <c r="C127" s="65" t="s">
        <v>209</v>
      </c>
      <c r="D127" s="67" t="s">
        <v>210</v>
      </c>
      <c r="E127" s="68" t="s">
        <v>671</v>
      </c>
      <c r="F127" s="67" t="s">
        <v>672</v>
      </c>
      <c r="G127" s="67" t="s">
        <v>673</v>
      </c>
      <c r="H127" s="67" t="s">
        <v>94</v>
      </c>
      <c r="I127" s="67">
        <v>4</v>
      </c>
      <c r="J127" s="67" t="s">
        <v>631</v>
      </c>
      <c r="K127" s="67"/>
      <c r="L127" s="67"/>
      <c r="M127" s="69" t="s">
        <v>632</v>
      </c>
      <c r="N127" s="67" t="s">
        <v>633</v>
      </c>
      <c r="O127" s="67"/>
      <c r="P127" s="67" t="s">
        <v>443</v>
      </c>
      <c r="Q127" s="67"/>
      <c r="R127" s="82"/>
      <c r="S127" s="67" t="s">
        <v>416</v>
      </c>
      <c r="T127"/>
      <c r="U127" s="72" t="s">
        <v>331</v>
      </c>
      <c r="V127" s="72"/>
      <c r="W127"/>
      <c r="X127" s="72" t="s">
        <v>331</v>
      </c>
      <c r="Y127" s="72"/>
      <c r="Z127"/>
      <c r="AA127" s="72" t="s">
        <v>331</v>
      </c>
      <c r="AB127" s="72"/>
      <c r="AC127"/>
      <c r="AD127" s="72" t="s">
        <v>329</v>
      </c>
      <c r="AE127" s="71" t="str">
        <f>$AH$4</f>
        <v>4h_bhbd</v>
      </c>
      <c r="AF127" s="71" t="s">
        <v>293</v>
      </c>
      <c r="AG127" s="71"/>
      <c r="AH127" s="72"/>
      <c r="AI127" s="72" t="s">
        <v>291</v>
      </c>
      <c r="AJ127" s="72" t="str">
        <f>AJ$4</f>
        <v>d_plus_1</v>
      </c>
      <c r="AK127"/>
      <c r="AL127" s="72" t="s">
        <v>331</v>
      </c>
      <c r="AM127" s="72"/>
      <c r="AN127"/>
      <c r="AO127" s="72" t="s">
        <v>331</v>
      </c>
      <c r="AP127" s="72"/>
      <c r="AQ127" s="72"/>
      <c r="AR127" s="72"/>
      <c r="AS127" s="72"/>
      <c r="AT127" s="72"/>
      <c r="AU127" s="72"/>
      <c r="AV127" s="72"/>
      <c r="AW127" s="72"/>
      <c r="AX127" s="72"/>
      <c r="AY127"/>
      <c r="AZ127" s="70" t="s">
        <v>331</v>
      </c>
      <c r="BA127" s="70"/>
      <c r="BB127"/>
      <c r="BC127" s="72" t="s">
        <v>331</v>
      </c>
      <c r="BD127" s="72"/>
      <c r="BE127"/>
      <c r="BF127" s="72" t="s">
        <v>329</v>
      </c>
      <c r="BG127" s="71" t="s">
        <v>302</v>
      </c>
      <c r="BH127" s="71" t="s">
        <v>301</v>
      </c>
      <c r="BI127" s="71"/>
      <c r="BJ127" s="72" t="s">
        <v>302</v>
      </c>
      <c r="BK127"/>
      <c r="BL127" s="72" t="s">
        <v>331</v>
      </c>
      <c r="BM127" s="71"/>
      <c r="BN127" s="72"/>
      <c r="BO127" s="72"/>
      <c r="BP127" s="72"/>
      <c r="BQ127" s="72"/>
      <c r="BR127"/>
      <c r="BS127" s="72" t="s">
        <v>329</v>
      </c>
      <c r="BT127" s="71"/>
      <c r="BU127" s="72" t="s">
        <v>329</v>
      </c>
      <c r="BV127"/>
      <c r="BW127" s="72" t="s">
        <v>329</v>
      </c>
      <c r="BX127" s="71" t="s">
        <v>330</v>
      </c>
      <c r="BY127"/>
      <c r="BZ127" s="72" t="s">
        <v>331</v>
      </c>
      <c r="CA127" s="71"/>
      <c r="CB127"/>
      <c r="CC127" s="72" t="s">
        <v>331</v>
      </c>
      <c r="CD127" s="71"/>
      <c r="CE127"/>
      <c r="CF127" s="72" t="s">
        <v>331</v>
      </c>
      <c r="CG127" s="71"/>
      <c r="CH127"/>
      <c r="CI127" s="72" t="s">
        <v>331</v>
      </c>
      <c r="CJ127" s="71"/>
      <c r="CK127" s="71"/>
      <c r="CL127"/>
      <c r="CM127" s="72" t="s">
        <v>331</v>
      </c>
      <c r="CN127" s="71"/>
      <c r="CO127" s="71"/>
      <c r="CP127" s="71"/>
      <c r="CQ127"/>
      <c r="CR127" s="72" t="s">
        <v>331</v>
      </c>
      <c r="CS127" s="71"/>
      <c r="CT127" s="71"/>
      <c r="CU127"/>
      <c r="CV127" s="72" t="s">
        <v>331</v>
      </c>
      <c r="CW127" s="71"/>
      <c r="AMH127" s="73"/>
      <c r="AMI127" s="73"/>
      <c r="AMJ127" s="73"/>
    </row>
    <row r="128" spans="1:1024" s="76" customFormat="1" x14ac:dyDescent="0.25">
      <c r="A128" s="65" t="s">
        <v>118</v>
      </c>
      <c r="B128" s="66" t="s">
        <v>119</v>
      </c>
      <c r="C128" s="65" t="s">
        <v>206</v>
      </c>
      <c r="D128" s="67" t="s">
        <v>207</v>
      </c>
      <c r="E128" s="68" t="s">
        <v>674</v>
      </c>
      <c r="F128" s="67" t="s">
        <v>675</v>
      </c>
      <c r="G128" s="67" t="s">
        <v>676</v>
      </c>
      <c r="H128" s="67" t="s">
        <v>113</v>
      </c>
      <c r="I128" s="67">
        <v>1</v>
      </c>
      <c r="J128" s="67" t="s">
        <v>631</v>
      </c>
      <c r="K128" s="67"/>
      <c r="L128" s="67"/>
      <c r="M128" s="69" t="s">
        <v>646</v>
      </c>
      <c r="N128" s="67" t="s">
        <v>633</v>
      </c>
      <c r="O128" s="67"/>
      <c r="P128" s="67" t="s">
        <v>443</v>
      </c>
      <c r="Q128" s="67"/>
      <c r="R128" s="82"/>
      <c r="S128" s="67" t="s">
        <v>416</v>
      </c>
      <c r="T128"/>
      <c r="U128" s="72" t="s">
        <v>331</v>
      </c>
      <c r="V128" s="72"/>
      <c r="W128"/>
      <c r="X128" s="72" t="s">
        <v>331</v>
      </c>
      <c r="Y128" s="72"/>
      <c r="Z128"/>
      <c r="AA128" s="72" t="s">
        <v>331</v>
      </c>
      <c r="AB128" s="72"/>
      <c r="AC128"/>
      <c r="AD128" s="72" t="s">
        <v>331</v>
      </c>
      <c r="AE128" s="71"/>
      <c r="AF128" s="71" t="s">
        <v>293</v>
      </c>
      <c r="AG128" s="71"/>
      <c r="AH128" s="72"/>
      <c r="AI128" s="72"/>
      <c r="AJ128" s="72" t="s">
        <v>293</v>
      </c>
      <c r="AK128"/>
      <c r="AL128" s="72" t="s">
        <v>331</v>
      </c>
      <c r="AM128" s="72"/>
      <c r="AN128"/>
      <c r="AO128" s="72" t="s">
        <v>331</v>
      </c>
      <c r="AP128" s="72"/>
      <c r="AQ128" s="72"/>
      <c r="AR128" s="72"/>
      <c r="AS128" s="72"/>
      <c r="AT128" s="72"/>
      <c r="AU128" s="72"/>
      <c r="AV128" s="72"/>
      <c r="AW128" s="72"/>
      <c r="AX128" s="72"/>
      <c r="AY128"/>
      <c r="AZ128" s="70" t="s">
        <v>331</v>
      </c>
      <c r="BA128" s="70"/>
      <c r="BB128"/>
      <c r="BC128" s="72" t="s">
        <v>331</v>
      </c>
      <c r="BD128" s="72"/>
      <c r="BE128"/>
      <c r="BF128" s="72" t="s">
        <v>331</v>
      </c>
      <c r="BG128" s="71"/>
      <c r="BH128" s="71"/>
      <c r="BI128" s="71"/>
      <c r="BJ128" s="72"/>
      <c r="BK128"/>
      <c r="BL128" s="72" t="s">
        <v>331</v>
      </c>
      <c r="BM128" s="71"/>
      <c r="BN128" s="72"/>
      <c r="BO128" s="72"/>
      <c r="BP128" s="72"/>
      <c r="BQ128" s="72"/>
      <c r="BR128"/>
      <c r="BS128" s="72" t="s">
        <v>331</v>
      </c>
      <c r="BT128" s="71"/>
      <c r="BU128" s="72"/>
      <c r="BV128"/>
      <c r="BW128" s="72" t="s">
        <v>331</v>
      </c>
      <c r="BX128" s="71" t="str">
        <f>IF(BW128="true",CONCATENATE(IF(#REF!="","",CONCATENATE(#REF!,", ")),IF(BY128="","",BY$4),IF(BZ128="","",CONCATENATE(", ",BZ$4))),"_")</f>
        <v>_</v>
      </c>
      <c r="BY128"/>
      <c r="BZ128" s="72" t="s">
        <v>331</v>
      </c>
      <c r="CA128" s="71"/>
      <c r="CB128"/>
      <c r="CC128" s="72" t="s">
        <v>331</v>
      </c>
      <c r="CD128" s="71"/>
      <c r="CE128"/>
      <c r="CF128" s="72" t="s">
        <v>331</v>
      </c>
      <c r="CG128" s="71"/>
      <c r="CH128"/>
      <c r="CI128" s="72" t="s">
        <v>331</v>
      </c>
      <c r="CJ128" s="71"/>
      <c r="CK128" s="71"/>
      <c r="CL128"/>
      <c r="CM128" s="72" t="s">
        <v>331</v>
      </c>
      <c r="CN128" s="71"/>
      <c r="CO128" s="71"/>
      <c r="CP128" s="71"/>
      <c r="CQ128"/>
      <c r="CR128" s="72" t="s">
        <v>331</v>
      </c>
      <c r="CS128" s="71"/>
      <c r="CT128" s="71"/>
      <c r="CU128"/>
      <c r="CV128" s="72" t="s">
        <v>331</v>
      </c>
      <c r="CW128" s="71"/>
      <c r="AMH128" s="73"/>
      <c r="AMI128" s="73"/>
      <c r="AMJ128" s="73"/>
    </row>
    <row r="129" spans="1:1024" s="76" customFormat="1" x14ac:dyDescent="0.25">
      <c r="A129" s="65" t="s">
        <v>118</v>
      </c>
      <c r="B129" s="66" t="s">
        <v>119</v>
      </c>
      <c r="C129" s="65" t="s">
        <v>209</v>
      </c>
      <c r="D129" s="67" t="s">
        <v>210</v>
      </c>
      <c r="E129" s="68" t="s">
        <v>677</v>
      </c>
      <c r="F129" s="67" t="s">
        <v>678</v>
      </c>
      <c r="G129" s="67" t="s">
        <v>679</v>
      </c>
      <c r="H129" s="67" t="s">
        <v>113</v>
      </c>
      <c r="I129" s="67">
        <v>2</v>
      </c>
      <c r="J129" s="67" t="s">
        <v>631</v>
      </c>
      <c r="K129" s="67"/>
      <c r="L129" s="67"/>
      <c r="M129" s="69" t="s">
        <v>646</v>
      </c>
      <c r="N129" s="67" t="s">
        <v>633</v>
      </c>
      <c r="O129" s="67"/>
      <c r="P129" s="67" t="s">
        <v>443</v>
      </c>
      <c r="Q129" s="67"/>
      <c r="R129" s="82"/>
      <c r="S129" s="67" t="s">
        <v>416</v>
      </c>
      <c r="T129"/>
      <c r="U129" s="72" t="s">
        <v>331</v>
      </c>
      <c r="V129" s="72"/>
      <c r="W129"/>
      <c r="X129" s="72" t="s">
        <v>331</v>
      </c>
      <c r="Y129" s="72"/>
      <c r="Z129"/>
      <c r="AA129" s="72" t="s">
        <v>331</v>
      </c>
      <c r="AB129" s="72"/>
      <c r="AC129"/>
      <c r="AD129" s="72" t="s">
        <v>331</v>
      </c>
      <c r="AE129" s="71"/>
      <c r="AF129" s="71" t="s">
        <v>293</v>
      </c>
      <c r="AG129" s="71"/>
      <c r="AH129" s="72"/>
      <c r="AI129" s="72"/>
      <c r="AJ129" s="72" t="s">
        <v>293</v>
      </c>
      <c r="AK129"/>
      <c r="AL129" s="72" t="s">
        <v>331</v>
      </c>
      <c r="AM129" s="72"/>
      <c r="AN129"/>
      <c r="AO129" s="72" t="s">
        <v>331</v>
      </c>
      <c r="AP129" s="72"/>
      <c r="AQ129" s="72"/>
      <c r="AR129" s="72"/>
      <c r="AS129" s="72"/>
      <c r="AT129" s="72"/>
      <c r="AU129" s="72"/>
      <c r="AV129" s="72"/>
      <c r="AW129" s="72"/>
      <c r="AX129" s="72"/>
      <c r="AY129"/>
      <c r="AZ129" s="70" t="s">
        <v>331</v>
      </c>
      <c r="BA129" s="70"/>
      <c r="BB129"/>
      <c r="BC129" s="72" t="s">
        <v>331</v>
      </c>
      <c r="BD129" s="72"/>
      <c r="BE129"/>
      <c r="BF129" s="72" t="s">
        <v>331</v>
      </c>
      <c r="BG129" s="71"/>
      <c r="BH129" s="71"/>
      <c r="BI129" s="71"/>
      <c r="BJ129" s="72"/>
      <c r="BK129"/>
      <c r="BL129" s="72" t="s">
        <v>331</v>
      </c>
      <c r="BM129" s="71"/>
      <c r="BN129" s="72"/>
      <c r="BO129" s="72"/>
      <c r="BP129" s="72"/>
      <c r="BQ129" s="72"/>
      <c r="BR129"/>
      <c r="BS129" s="72" t="s">
        <v>331</v>
      </c>
      <c r="BT129" s="71"/>
      <c r="BU129" s="72"/>
      <c r="BV129"/>
      <c r="BW129" s="72" t="s">
        <v>331</v>
      </c>
      <c r="BX129" s="71"/>
      <c r="BY129"/>
      <c r="BZ129" s="72" t="s">
        <v>331</v>
      </c>
      <c r="CA129" s="71"/>
      <c r="CB129"/>
      <c r="CC129" s="72" t="s">
        <v>331</v>
      </c>
      <c r="CD129" s="71"/>
      <c r="CE129"/>
      <c r="CF129" s="72" t="s">
        <v>331</v>
      </c>
      <c r="CG129" s="71"/>
      <c r="CH129"/>
      <c r="CI129" s="72" t="s">
        <v>331</v>
      </c>
      <c r="CJ129" s="71"/>
      <c r="CK129" s="71"/>
      <c r="CL129"/>
      <c r="CM129" s="72" t="s">
        <v>331</v>
      </c>
      <c r="CN129" s="71"/>
      <c r="CO129" s="71"/>
      <c r="CP129" s="71"/>
      <c r="CQ129"/>
      <c r="CR129" s="72" t="s">
        <v>331</v>
      </c>
      <c r="CS129" s="71"/>
      <c r="CT129" s="71"/>
      <c r="CU129"/>
      <c r="CV129" s="72" t="s">
        <v>331</v>
      </c>
      <c r="CW129" s="71"/>
      <c r="AMH129" s="73"/>
      <c r="AMI129" s="73"/>
      <c r="AMJ129" s="73"/>
    </row>
    <row r="130" spans="1:1024" s="73" customFormat="1" x14ac:dyDescent="0.25">
      <c r="E130" s="83"/>
      <c r="T130"/>
      <c r="U130" s="78" t="s">
        <v>331</v>
      </c>
      <c r="V130" s="78"/>
      <c r="W130"/>
      <c r="X130" s="78" t="s">
        <v>331</v>
      </c>
      <c r="Y130" s="78"/>
      <c r="Z130"/>
      <c r="AA130" s="78" t="s">
        <v>331</v>
      </c>
      <c r="AB130" s="78"/>
      <c r="AC130"/>
      <c r="AK130"/>
      <c r="AN130"/>
      <c r="AY130"/>
      <c r="BB130"/>
      <c r="BE130"/>
      <c r="BK130"/>
      <c r="BR130"/>
      <c r="BV130"/>
      <c r="BY130"/>
      <c r="CB130"/>
      <c r="CE130"/>
      <c r="CH130"/>
      <c r="CL130"/>
      <c r="CQ130"/>
      <c r="CU130"/>
    </row>
    <row r="131" spans="1:1024" s="76" customFormat="1" x14ac:dyDescent="0.25">
      <c r="A131" s="65" t="s">
        <v>110</v>
      </c>
      <c r="B131" s="66" t="s">
        <v>111</v>
      </c>
      <c r="C131" s="65" t="s">
        <v>212</v>
      </c>
      <c r="D131" s="67" t="s">
        <v>213</v>
      </c>
      <c r="E131" s="68" t="s">
        <v>680</v>
      </c>
      <c r="F131" s="67" t="s">
        <v>681</v>
      </c>
      <c r="G131" s="67" t="s">
        <v>682</v>
      </c>
      <c r="H131" s="67" t="s">
        <v>113</v>
      </c>
      <c r="I131" s="67">
        <v>3</v>
      </c>
      <c r="J131" s="67" t="s">
        <v>631</v>
      </c>
      <c r="K131" s="67" t="s">
        <v>683</v>
      </c>
      <c r="L131" s="67" t="s">
        <v>579</v>
      </c>
      <c r="M131" s="69" t="s">
        <v>684</v>
      </c>
      <c r="N131" s="67" t="s">
        <v>685</v>
      </c>
      <c r="O131" s="67"/>
      <c r="P131" s="67" t="s">
        <v>443</v>
      </c>
      <c r="Q131" s="67"/>
      <c r="R131" s="82"/>
      <c r="S131" s="67"/>
      <c r="T131"/>
      <c r="U131" s="72" t="s">
        <v>331</v>
      </c>
      <c r="V131" s="72"/>
      <c r="W131"/>
      <c r="X131" s="72" t="s">
        <v>331</v>
      </c>
      <c r="Y131" s="72"/>
      <c r="Z131"/>
      <c r="AA131" s="72" t="s">
        <v>331</v>
      </c>
      <c r="AB131" s="72"/>
      <c r="AC131"/>
      <c r="AD131" s="72" t="s">
        <v>329</v>
      </c>
      <c r="AE131" s="67" t="str">
        <f t="shared" ref="AE131:AE137" si="90">IF(AD131="true",CONCATENATE(IF(AG131="","",CONCATENATE(AG131,", ")),IF(AH131="","",CONCATENATE(AH131, ", ")),IF(AI131="","",AI131)),"_")</f>
        <v>4h_24_7</v>
      </c>
      <c r="AF131" s="67" t="str">
        <f t="shared" ref="AF131:AF137" si="91">$AH$4</f>
        <v>4h_bhbd</v>
      </c>
      <c r="AG131" s="67"/>
      <c r="AH131" s="71"/>
      <c r="AI131" s="72" t="str">
        <f t="shared" ref="AI131:AI137" si="92">AI$4</f>
        <v>4h_24_7</v>
      </c>
      <c r="AJ131" s="72"/>
      <c r="AK131"/>
      <c r="AL131" s="72" t="s">
        <v>331</v>
      </c>
      <c r="AM131" s="72"/>
      <c r="AN131"/>
      <c r="AO131" s="72" t="s">
        <v>329</v>
      </c>
      <c r="AP131" s="71" t="str">
        <f>IF(AO131="true",CONCATENATE(IF(AU131="","",CONCATENATE(AU$4,", ")),IF(AV131="","",AV$4), ", ",IF(AW131="","",AW$4),", ",IF(AX131="","",AX$4)),"_")</f>
        <v>30-60m, 60-120m, 120m+</v>
      </c>
      <c r="AQ131" s="71" t="str">
        <f>AU$4</f>
        <v>0-30m</v>
      </c>
      <c r="AR131" s="72"/>
      <c r="AS131" s="72"/>
      <c r="AT131" s="72"/>
      <c r="AU131" s="72"/>
      <c r="AV131" s="72" t="str">
        <f t="shared" ref="AV131:AX134" si="93">AV$4</f>
        <v>30-60m</v>
      </c>
      <c r="AW131" s="72" t="str">
        <f t="shared" si="93"/>
        <v>60-120m</v>
      </c>
      <c r="AX131" s="72" t="str">
        <f t="shared" si="93"/>
        <v>120m+</v>
      </c>
      <c r="AY131"/>
      <c r="AZ131" s="70" t="s">
        <v>329</v>
      </c>
      <c r="BA131" s="72" t="s">
        <v>330</v>
      </c>
      <c r="BB131"/>
      <c r="BC131" s="72" t="s">
        <v>331</v>
      </c>
      <c r="BD131" s="72"/>
      <c r="BE131"/>
      <c r="BF131" s="72" t="s">
        <v>329</v>
      </c>
      <c r="BG131" s="67" t="str">
        <f t="shared" ref="BG131:BG137" si="94">IF(BF131="true",CONCATENATE(IF(BJ131="","",$BJ$4)),"_")</f>
        <v>36_months</v>
      </c>
      <c r="BH131" s="67" t="str">
        <f t="shared" ref="BH131:BH137" si="95">BI$4</f>
        <v>12_months</v>
      </c>
      <c r="BI131" s="67"/>
      <c r="BJ131" s="71" t="str">
        <f t="shared" ref="BJ131:BJ137" si="96">BJ$4</f>
        <v>36_months</v>
      </c>
      <c r="BK131"/>
      <c r="BL131" s="70" t="s">
        <v>329</v>
      </c>
      <c r="BM131" s="71" t="str">
        <f t="shared" ref="BM131:BM137" si="97">IF(BL131="true",CONCATENATE(IF(BO131="","",CONCATENATE(BO$4,", ")),IF(BP131="","",BP$4),IF(BQ131="","",CONCATENATE(", ",BQ$4))),"_")</f>
        <v>active_standby</v>
      </c>
      <c r="BN131" s="71" t="str">
        <f t="shared" ref="BN131:BN137" si="98">$BO$4</f>
        <v>none</v>
      </c>
      <c r="BO131" s="71"/>
      <c r="BP131" s="72" t="str">
        <f t="shared" ref="BP131:BP137" si="99">BP$4</f>
        <v>active_standby</v>
      </c>
      <c r="BQ131" s="72"/>
      <c r="BR131"/>
      <c r="BS131" s="72" t="s">
        <v>331</v>
      </c>
      <c r="BT131" s="71"/>
      <c r="BU131" s="72"/>
      <c r="BV131"/>
      <c r="BW131" s="72" t="s">
        <v>331</v>
      </c>
      <c r="BX131" s="71"/>
      <c r="BY131"/>
      <c r="BZ131" s="72" t="s">
        <v>331</v>
      </c>
      <c r="CA131" s="71"/>
      <c r="CB131"/>
      <c r="CC131" s="72" t="s">
        <v>331</v>
      </c>
      <c r="CD131" s="71"/>
      <c r="CE131"/>
      <c r="CF131" s="72" t="s">
        <v>331</v>
      </c>
      <c r="CG131" s="71"/>
      <c r="CH131"/>
      <c r="CI131" s="72" t="s">
        <v>331</v>
      </c>
      <c r="CJ131" s="71"/>
      <c r="CK131" s="71"/>
      <c r="CL131"/>
      <c r="CM131" s="72" t="s">
        <v>331</v>
      </c>
      <c r="CN131" s="71"/>
      <c r="CO131" s="71"/>
      <c r="CP131" s="71"/>
      <c r="CQ131"/>
      <c r="CR131" s="72" t="s">
        <v>331</v>
      </c>
      <c r="CS131" s="71"/>
      <c r="CT131" s="71"/>
      <c r="CU131"/>
      <c r="CV131" s="72" t="s">
        <v>331</v>
      </c>
      <c r="CW131" s="71"/>
      <c r="AMH131" s="73"/>
      <c r="AMI131" s="73"/>
      <c r="AMJ131" s="73"/>
    </row>
    <row r="132" spans="1:1024" s="76" customFormat="1" x14ac:dyDescent="0.25">
      <c r="A132" s="65" t="s">
        <v>110</v>
      </c>
      <c r="B132" s="66" t="s">
        <v>111</v>
      </c>
      <c r="C132" s="65" t="s">
        <v>212</v>
      </c>
      <c r="D132" s="67" t="s">
        <v>213</v>
      </c>
      <c r="E132" s="68" t="s">
        <v>686</v>
      </c>
      <c r="F132" s="67" t="s">
        <v>681</v>
      </c>
      <c r="G132" s="67" t="s">
        <v>682</v>
      </c>
      <c r="H132" s="67" t="s">
        <v>113</v>
      </c>
      <c r="I132" s="67">
        <v>2</v>
      </c>
      <c r="J132" s="67" t="s">
        <v>631</v>
      </c>
      <c r="K132" s="67" t="s">
        <v>683</v>
      </c>
      <c r="L132" s="67" t="s">
        <v>579</v>
      </c>
      <c r="M132" s="69" t="s">
        <v>684</v>
      </c>
      <c r="N132" s="67" t="s">
        <v>687</v>
      </c>
      <c r="O132" s="67"/>
      <c r="P132" s="67" t="s">
        <v>443</v>
      </c>
      <c r="Q132" s="67"/>
      <c r="R132" s="82"/>
      <c r="S132" s="67"/>
      <c r="T132"/>
      <c r="U132" s="72" t="s">
        <v>331</v>
      </c>
      <c r="V132" s="72"/>
      <c r="W132"/>
      <c r="X132" s="72" t="s">
        <v>331</v>
      </c>
      <c r="Y132" s="72"/>
      <c r="Z132"/>
      <c r="AA132" s="72" t="s">
        <v>331</v>
      </c>
      <c r="AB132" s="72"/>
      <c r="AC132"/>
      <c r="AD132" s="72" t="s">
        <v>329</v>
      </c>
      <c r="AE132" s="67" t="str">
        <f t="shared" si="90"/>
        <v>4h_24_7</v>
      </c>
      <c r="AF132" s="67" t="str">
        <f t="shared" si="91"/>
        <v>4h_bhbd</v>
      </c>
      <c r="AG132" s="67"/>
      <c r="AH132" s="71"/>
      <c r="AI132" s="72" t="str">
        <f t="shared" si="92"/>
        <v>4h_24_7</v>
      </c>
      <c r="AJ132" s="72"/>
      <c r="AK132"/>
      <c r="AL132" s="72" t="s">
        <v>331</v>
      </c>
      <c r="AM132" s="72"/>
      <c r="AN132"/>
      <c r="AO132" s="72" t="s">
        <v>329</v>
      </c>
      <c r="AP132" s="71" t="str">
        <f>IF(AO132="true",CONCATENATE(IF(AU132="","",CONCATENATE(AU$4,", ")),IF(AV132="","",AV$4), ", ",IF(AW132="","",AW$4),", ",IF(AX132="","",AX$4)),"_")</f>
        <v>30-60m, 60-120m, 120m+</v>
      </c>
      <c r="AQ132" s="71" t="str">
        <f>AU$4</f>
        <v>0-30m</v>
      </c>
      <c r="AR132" s="72"/>
      <c r="AS132" s="72"/>
      <c r="AT132" s="72"/>
      <c r="AU132" s="72"/>
      <c r="AV132" s="72" t="str">
        <f t="shared" si="93"/>
        <v>30-60m</v>
      </c>
      <c r="AW132" s="72" t="str">
        <f t="shared" si="93"/>
        <v>60-120m</v>
      </c>
      <c r="AX132" s="72" t="str">
        <f t="shared" si="93"/>
        <v>120m+</v>
      </c>
      <c r="AY132"/>
      <c r="AZ132" s="70" t="s">
        <v>329</v>
      </c>
      <c r="BA132" s="72" t="s">
        <v>330</v>
      </c>
      <c r="BB132"/>
      <c r="BC132" s="72" t="s">
        <v>331</v>
      </c>
      <c r="BD132" s="72"/>
      <c r="BE132"/>
      <c r="BF132" s="72" t="s">
        <v>329</v>
      </c>
      <c r="BG132" s="67" t="str">
        <f t="shared" si="94"/>
        <v>36_months</v>
      </c>
      <c r="BH132" s="67" t="str">
        <f t="shared" si="95"/>
        <v>12_months</v>
      </c>
      <c r="BI132" s="67"/>
      <c r="BJ132" s="71" t="str">
        <f t="shared" si="96"/>
        <v>36_months</v>
      </c>
      <c r="BK132"/>
      <c r="BL132" s="70" t="s">
        <v>329</v>
      </c>
      <c r="BM132" s="71" t="str">
        <f t="shared" si="97"/>
        <v>active_standby</v>
      </c>
      <c r="BN132" s="71" t="str">
        <f t="shared" si="98"/>
        <v>none</v>
      </c>
      <c r="BO132" s="71"/>
      <c r="BP132" s="72" t="str">
        <f t="shared" si="99"/>
        <v>active_standby</v>
      </c>
      <c r="BQ132" s="72"/>
      <c r="BR132"/>
      <c r="BS132" s="72" t="s">
        <v>331</v>
      </c>
      <c r="BT132" s="71"/>
      <c r="BU132" s="72"/>
      <c r="BV132"/>
      <c r="BW132" s="72" t="s">
        <v>331</v>
      </c>
      <c r="BX132" s="71"/>
      <c r="BY132"/>
      <c r="BZ132" s="72" t="s">
        <v>331</v>
      </c>
      <c r="CA132" s="71"/>
      <c r="CB132"/>
      <c r="CC132" s="72" t="s">
        <v>331</v>
      </c>
      <c r="CD132" s="71"/>
      <c r="CE132"/>
      <c r="CF132" s="72" t="s">
        <v>331</v>
      </c>
      <c r="CG132" s="71"/>
      <c r="CH132"/>
      <c r="CI132" s="72" t="s">
        <v>331</v>
      </c>
      <c r="CJ132" s="71"/>
      <c r="CK132" s="71"/>
      <c r="CL132"/>
      <c r="CM132" s="72" t="s">
        <v>331</v>
      </c>
      <c r="CN132" s="71"/>
      <c r="CO132" s="71"/>
      <c r="CP132" s="71"/>
      <c r="CQ132"/>
      <c r="CR132" s="72" t="s">
        <v>331</v>
      </c>
      <c r="CS132" s="71"/>
      <c r="CT132" s="71"/>
      <c r="CU132"/>
      <c r="CV132" s="72" t="s">
        <v>331</v>
      </c>
      <c r="CW132" s="71"/>
      <c r="AMH132" s="73"/>
      <c r="AMI132" s="73"/>
      <c r="AMJ132" s="73"/>
    </row>
    <row r="133" spans="1:1024" s="76" customFormat="1" x14ac:dyDescent="0.25">
      <c r="A133" s="65" t="s">
        <v>110</v>
      </c>
      <c r="B133" s="66" t="s">
        <v>111</v>
      </c>
      <c r="C133" s="65" t="s">
        <v>212</v>
      </c>
      <c r="D133" s="67" t="s">
        <v>213</v>
      </c>
      <c r="E133" s="68" t="s">
        <v>688</v>
      </c>
      <c r="F133" s="67" t="s">
        <v>681</v>
      </c>
      <c r="G133" s="67" t="s">
        <v>682</v>
      </c>
      <c r="H133" s="67" t="s">
        <v>113</v>
      </c>
      <c r="I133" s="67">
        <v>2</v>
      </c>
      <c r="J133" s="67" t="s">
        <v>631</v>
      </c>
      <c r="K133" s="67" t="s">
        <v>683</v>
      </c>
      <c r="L133" s="67" t="s">
        <v>579</v>
      </c>
      <c r="M133" s="69" t="s">
        <v>684</v>
      </c>
      <c r="N133" s="67" t="s">
        <v>687</v>
      </c>
      <c r="O133" s="67"/>
      <c r="P133" s="67" t="s">
        <v>443</v>
      </c>
      <c r="Q133" s="67"/>
      <c r="R133" s="82"/>
      <c r="S133" s="67"/>
      <c r="T133"/>
      <c r="U133" s="72" t="s">
        <v>331</v>
      </c>
      <c r="V133" s="72"/>
      <c r="W133"/>
      <c r="X133" s="72" t="s">
        <v>331</v>
      </c>
      <c r="Y133" s="72"/>
      <c r="Z133"/>
      <c r="AA133" s="72" t="s">
        <v>331</v>
      </c>
      <c r="AB133" s="72"/>
      <c r="AC133"/>
      <c r="AD133" s="72" t="s">
        <v>329</v>
      </c>
      <c r="AE133" s="67" t="str">
        <f t="shared" si="90"/>
        <v>4h_24_7</v>
      </c>
      <c r="AF133" s="67" t="str">
        <f t="shared" si="91"/>
        <v>4h_bhbd</v>
      </c>
      <c r="AG133" s="67"/>
      <c r="AH133" s="71"/>
      <c r="AI133" s="72" t="str">
        <f t="shared" si="92"/>
        <v>4h_24_7</v>
      </c>
      <c r="AJ133" s="72"/>
      <c r="AK133"/>
      <c r="AL133" s="72" t="s">
        <v>331</v>
      </c>
      <c r="AM133" s="72"/>
      <c r="AN133"/>
      <c r="AO133" s="72" t="s">
        <v>329</v>
      </c>
      <c r="AP133" s="71" t="str">
        <f>IF(AO133="true",CONCATENATE(IF(AU133="","",CONCATENATE(AU$4,", ")),IF(AV133="","",AV$4), ", ",IF(AW133="","",AW$4),", ",IF(AX133="","",AX$4)),"_")</f>
        <v>30-60m, 60-120m, 120m+</v>
      </c>
      <c r="AQ133" s="71" t="str">
        <f>AU$4</f>
        <v>0-30m</v>
      </c>
      <c r="AR133" s="72"/>
      <c r="AS133" s="72"/>
      <c r="AT133" s="72"/>
      <c r="AU133" s="72"/>
      <c r="AV133" s="72" t="str">
        <f t="shared" si="93"/>
        <v>30-60m</v>
      </c>
      <c r="AW133" s="72" t="str">
        <f t="shared" si="93"/>
        <v>60-120m</v>
      </c>
      <c r="AX133" s="72" t="str">
        <f t="shared" si="93"/>
        <v>120m+</v>
      </c>
      <c r="AY133"/>
      <c r="AZ133" s="70" t="s">
        <v>329</v>
      </c>
      <c r="BA133" s="72" t="s">
        <v>330</v>
      </c>
      <c r="BB133"/>
      <c r="BC133" s="72" t="s">
        <v>331</v>
      </c>
      <c r="BD133" s="72"/>
      <c r="BE133"/>
      <c r="BF133" s="72" t="s">
        <v>329</v>
      </c>
      <c r="BG133" s="67" t="str">
        <f t="shared" si="94"/>
        <v>36_months</v>
      </c>
      <c r="BH133" s="67" t="str">
        <f t="shared" si="95"/>
        <v>12_months</v>
      </c>
      <c r="BI133" s="67"/>
      <c r="BJ133" s="71" t="str">
        <f t="shared" si="96"/>
        <v>36_months</v>
      </c>
      <c r="BK133"/>
      <c r="BL133" s="70" t="s">
        <v>329</v>
      </c>
      <c r="BM133" s="71" t="str">
        <f t="shared" si="97"/>
        <v>active_standby</v>
      </c>
      <c r="BN133" s="71" t="str">
        <f t="shared" si="98"/>
        <v>none</v>
      </c>
      <c r="BO133" s="71"/>
      <c r="BP133" s="72" t="str">
        <f t="shared" si="99"/>
        <v>active_standby</v>
      </c>
      <c r="BQ133" s="72"/>
      <c r="BR133"/>
      <c r="BS133" s="72" t="s">
        <v>331</v>
      </c>
      <c r="BT133" s="71"/>
      <c r="BU133" s="72"/>
      <c r="BV133"/>
      <c r="BW133" s="72" t="s">
        <v>331</v>
      </c>
      <c r="BX133" s="71"/>
      <c r="BY133"/>
      <c r="BZ133" s="72" t="s">
        <v>331</v>
      </c>
      <c r="CA133" s="71"/>
      <c r="CB133"/>
      <c r="CC133" s="72" t="s">
        <v>331</v>
      </c>
      <c r="CD133" s="71"/>
      <c r="CE133"/>
      <c r="CF133" s="72" t="s">
        <v>331</v>
      </c>
      <c r="CG133" s="71"/>
      <c r="CH133"/>
      <c r="CI133" s="72" t="s">
        <v>331</v>
      </c>
      <c r="CJ133" s="71"/>
      <c r="CK133" s="71"/>
      <c r="CL133"/>
      <c r="CM133" s="72" t="s">
        <v>331</v>
      </c>
      <c r="CN133" s="71"/>
      <c r="CO133" s="71"/>
      <c r="CP133" s="71"/>
      <c r="CQ133"/>
      <c r="CR133" s="72" t="s">
        <v>331</v>
      </c>
      <c r="CS133" s="71"/>
      <c r="CT133" s="71"/>
      <c r="CU133"/>
      <c r="CV133" s="72" t="s">
        <v>331</v>
      </c>
      <c r="CW133" s="71"/>
      <c r="AMH133" s="73"/>
      <c r="AMI133" s="73"/>
      <c r="AMJ133" s="73"/>
    </row>
    <row r="134" spans="1:1024" s="76" customFormat="1" x14ac:dyDescent="0.25">
      <c r="A134" s="65" t="s">
        <v>110</v>
      </c>
      <c r="B134" s="66" t="s">
        <v>111</v>
      </c>
      <c r="C134" s="65" t="s">
        <v>212</v>
      </c>
      <c r="D134" s="67" t="s">
        <v>213</v>
      </c>
      <c r="E134" s="68" t="s">
        <v>689</v>
      </c>
      <c r="F134" s="67" t="s">
        <v>681</v>
      </c>
      <c r="G134" s="67" t="s">
        <v>682</v>
      </c>
      <c r="H134" s="67" t="s">
        <v>113</v>
      </c>
      <c r="I134" s="67">
        <v>2</v>
      </c>
      <c r="J134" s="67" t="s">
        <v>631</v>
      </c>
      <c r="K134" s="67" t="s">
        <v>683</v>
      </c>
      <c r="L134" s="67" t="s">
        <v>579</v>
      </c>
      <c r="M134" s="69" t="s">
        <v>684</v>
      </c>
      <c r="N134" s="67" t="s">
        <v>687</v>
      </c>
      <c r="O134" s="67"/>
      <c r="P134" s="67" t="s">
        <v>443</v>
      </c>
      <c r="Q134" s="67"/>
      <c r="R134" s="82"/>
      <c r="S134" s="67"/>
      <c r="T134"/>
      <c r="U134" s="72" t="s">
        <v>331</v>
      </c>
      <c r="V134" s="72"/>
      <c r="W134"/>
      <c r="X134" s="72" t="s">
        <v>331</v>
      </c>
      <c r="Y134" s="72"/>
      <c r="Z134"/>
      <c r="AA134" s="72" t="s">
        <v>331</v>
      </c>
      <c r="AB134" s="72"/>
      <c r="AC134"/>
      <c r="AD134" s="72" t="s">
        <v>329</v>
      </c>
      <c r="AE134" s="67" t="str">
        <f t="shared" si="90"/>
        <v>4h_24_7</v>
      </c>
      <c r="AF134" s="67" t="str">
        <f t="shared" si="91"/>
        <v>4h_bhbd</v>
      </c>
      <c r="AG134" s="67"/>
      <c r="AH134" s="71"/>
      <c r="AI134" s="72" t="str">
        <f t="shared" si="92"/>
        <v>4h_24_7</v>
      </c>
      <c r="AJ134" s="72"/>
      <c r="AK134"/>
      <c r="AL134" s="72" t="s">
        <v>331</v>
      </c>
      <c r="AM134" s="72"/>
      <c r="AN134"/>
      <c r="AO134" s="72" t="s">
        <v>329</v>
      </c>
      <c r="AP134" s="71" t="str">
        <f>IF(AO134="true",CONCATENATE(IF(AU134="","",CONCATENATE(AU$4,", ")),IF(AV134="","",AV$4), ", ",IF(AW134="","",AW$4),", ",IF(AX134="","",AX$4)),"_")</f>
        <v>30-60m, 60-120m, 120m+</v>
      </c>
      <c r="AQ134" s="71" t="str">
        <f>AU$4</f>
        <v>0-30m</v>
      </c>
      <c r="AR134" s="72"/>
      <c r="AS134" s="72"/>
      <c r="AT134" s="72"/>
      <c r="AU134" s="72"/>
      <c r="AV134" s="72" t="str">
        <f t="shared" si="93"/>
        <v>30-60m</v>
      </c>
      <c r="AW134" s="72" t="str">
        <f t="shared" si="93"/>
        <v>60-120m</v>
      </c>
      <c r="AX134" s="72" t="str">
        <f t="shared" si="93"/>
        <v>120m+</v>
      </c>
      <c r="AY134"/>
      <c r="AZ134" s="70" t="s">
        <v>329</v>
      </c>
      <c r="BA134" s="72" t="s">
        <v>330</v>
      </c>
      <c r="BB134"/>
      <c r="BC134" s="72" t="s">
        <v>331</v>
      </c>
      <c r="BD134" s="72"/>
      <c r="BE134"/>
      <c r="BF134" s="72" t="s">
        <v>329</v>
      </c>
      <c r="BG134" s="67" t="str">
        <f t="shared" si="94"/>
        <v>36_months</v>
      </c>
      <c r="BH134" s="67" t="str">
        <f t="shared" si="95"/>
        <v>12_months</v>
      </c>
      <c r="BI134" s="67"/>
      <c r="BJ134" s="71" t="str">
        <f t="shared" si="96"/>
        <v>36_months</v>
      </c>
      <c r="BK134"/>
      <c r="BL134" s="70" t="s">
        <v>329</v>
      </c>
      <c r="BM134" s="71" t="str">
        <f t="shared" si="97"/>
        <v>active_standby</v>
      </c>
      <c r="BN134" s="71" t="str">
        <f t="shared" si="98"/>
        <v>none</v>
      </c>
      <c r="BO134" s="71"/>
      <c r="BP134" s="72" t="str">
        <f t="shared" si="99"/>
        <v>active_standby</v>
      </c>
      <c r="BQ134" s="72"/>
      <c r="BR134"/>
      <c r="BS134" s="72" t="s">
        <v>331</v>
      </c>
      <c r="BT134" s="71"/>
      <c r="BU134" s="72"/>
      <c r="BV134"/>
      <c r="BW134" s="72" t="s">
        <v>331</v>
      </c>
      <c r="BX134" s="71"/>
      <c r="BY134"/>
      <c r="BZ134" s="72" t="s">
        <v>331</v>
      </c>
      <c r="CA134" s="71"/>
      <c r="CB134"/>
      <c r="CC134" s="72" t="s">
        <v>331</v>
      </c>
      <c r="CD134" s="71"/>
      <c r="CE134"/>
      <c r="CF134" s="72" t="s">
        <v>331</v>
      </c>
      <c r="CG134" s="71"/>
      <c r="CH134"/>
      <c r="CI134" s="72" t="s">
        <v>331</v>
      </c>
      <c r="CJ134" s="71"/>
      <c r="CK134" s="71"/>
      <c r="CL134"/>
      <c r="CM134" s="72" t="s">
        <v>331</v>
      </c>
      <c r="CN134" s="71"/>
      <c r="CO134" s="71"/>
      <c r="CP134" s="71"/>
      <c r="CQ134"/>
      <c r="CR134" s="72" t="s">
        <v>331</v>
      </c>
      <c r="CS134" s="71"/>
      <c r="CT134" s="71"/>
      <c r="CU134"/>
      <c r="CV134" s="72" t="s">
        <v>331</v>
      </c>
      <c r="CW134" s="71"/>
      <c r="AMH134" s="73"/>
      <c r="AMI134" s="73"/>
      <c r="AMJ134" s="73"/>
    </row>
    <row r="135" spans="1:1024" s="76" customFormat="1" x14ac:dyDescent="0.25">
      <c r="A135" s="65" t="s">
        <v>110</v>
      </c>
      <c r="B135" s="66" t="s">
        <v>111</v>
      </c>
      <c r="C135" s="65" t="s">
        <v>212</v>
      </c>
      <c r="D135" s="67" t="s">
        <v>213</v>
      </c>
      <c r="E135" s="68" t="s">
        <v>690</v>
      </c>
      <c r="F135" s="67" t="s">
        <v>681</v>
      </c>
      <c r="G135" s="67" t="s">
        <v>682</v>
      </c>
      <c r="H135" s="67" t="s">
        <v>113</v>
      </c>
      <c r="I135" s="67">
        <v>4</v>
      </c>
      <c r="J135" s="67" t="s">
        <v>631</v>
      </c>
      <c r="K135" s="67" t="s">
        <v>683</v>
      </c>
      <c r="L135" s="67" t="s">
        <v>579</v>
      </c>
      <c r="M135" s="69" t="s">
        <v>684</v>
      </c>
      <c r="N135" s="67" t="s">
        <v>685</v>
      </c>
      <c r="O135" s="67"/>
      <c r="P135" s="67" t="s">
        <v>325</v>
      </c>
      <c r="Q135" s="67"/>
      <c r="R135" s="82"/>
      <c r="S135" s="67"/>
      <c r="T135"/>
      <c r="U135" s="72" t="s">
        <v>331</v>
      </c>
      <c r="V135" s="72"/>
      <c r="W135"/>
      <c r="X135" s="72" t="s">
        <v>331</v>
      </c>
      <c r="Y135" s="72"/>
      <c r="Z135"/>
      <c r="AA135" s="72" t="s">
        <v>331</v>
      </c>
      <c r="AB135" s="72"/>
      <c r="AC135"/>
      <c r="AD135" s="72" t="s">
        <v>329</v>
      </c>
      <c r="AE135" s="67" t="str">
        <f t="shared" si="90"/>
        <v>4h_24_7</v>
      </c>
      <c r="AF135" s="67" t="str">
        <f t="shared" si="91"/>
        <v>4h_bhbd</v>
      </c>
      <c r="AG135" s="67"/>
      <c r="AH135" s="71"/>
      <c r="AI135" s="72" t="str">
        <f t="shared" si="92"/>
        <v>4h_24_7</v>
      </c>
      <c r="AJ135" s="72"/>
      <c r="AK135"/>
      <c r="AL135" s="72" t="s">
        <v>331</v>
      </c>
      <c r="AM135" s="72"/>
      <c r="AN135"/>
      <c r="AO135" s="72" t="s">
        <v>331</v>
      </c>
      <c r="AP135" s="72"/>
      <c r="AQ135" s="72"/>
      <c r="AR135" s="72"/>
      <c r="AS135" s="72"/>
      <c r="AT135" s="72"/>
      <c r="AU135" s="72"/>
      <c r="AV135" s="72"/>
      <c r="AW135" s="72"/>
      <c r="AX135" s="72"/>
      <c r="AY135"/>
      <c r="AZ135" s="70" t="s">
        <v>329</v>
      </c>
      <c r="BA135" s="72" t="s">
        <v>330</v>
      </c>
      <c r="BB135"/>
      <c r="BC135" s="72" t="s">
        <v>331</v>
      </c>
      <c r="BD135" s="72"/>
      <c r="BE135"/>
      <c r="BF135" s="72" t="s">
        <v>329</v>
      </c>
      <c r="BG135" s="67" t="str">
        <f t="shared" si="94"/>
        <v>36_months</v>
      </c>
      <c r="BH135" s="67" t="str">
        <f t="shared" si="95"/>
        <v>12_months</v>
      </c>
      <c r="BI135" s="67"/>
      <c r="BJ135" s="71" t="str">
        <f t="shared" si="96"/>
        <v>36_months</v>
      </c>
      <c r="BK135"/>
      <c r="BL135" s="70" t="s">
        <v>329</v>
      </c>
      <c r="BM135" s="71" t="str">
        <f t="shared" si="97"/>
        <v>active_standby</v>
      </c>
      <c r="BN135" s="71" t="str">
        <f t="shared" si="98"/>
        <v>none</v>
      </c>
      <c r="BO135" s="71"/>
      <c r="BP135" s="72" t="str">
        <f t="shared" si="99"/>
        <v>active_standby</v>
      </c>
      <c r="BQ135" s="72"/>
      <c r="BR135"/>
      <c r="BS135" s="72" t="s">
        <v>331</v>
      </c>
      <c r="BT135" s="72"/>
      <c r="BU135" s="72"/>
      <c r="BV135"/>
      <c r="BW135" s="72" t="s">
        <v>331</v>
      </c>
      <c r="BX135" s="72"/>
      <c r="BY135"/>
      <c r="BZ135" s="72" t="s">
        <v>331</v>
      </c>
      <c r="CA135" s="71"/>
      <c r="CB135"/>
      <c r="CC135" s="72" t="s">
        <v>331</v>
      </c>
      <c r="CD135" s="71"/>
      <c r="CE135"/>
      <c r="CF135" s="72" t="s">
        <v>331</v>
      </c>
      <c r="CG135" s="71"/>
      <c r="CH135"/>
      <c r="CI135" s="72" t="s">
        <v>331</v>
      </c>
      <c r="CJ135" s="71"/>
      <c r="CK135" s="71"/>
      <c r="CL135"/>
      <c r="CM135" s="72" t="s">
        <v>331</v>
      </c>
      <c r="CN135" s="71"/>
      <c r="CO135" s="71"/>
      <c r="CP135" s="71"/>
      <c r="CQ135"/>
      <c r="CR135" s="72" t="s">
        <v>331</v>
      </c>
      <c r="CS135" s="71"/>
      <c r="CT135" s="71"/>
      <c r="CU135"/>
      <c r="CV135" s="72" t="s">
        <v>331</v>
      </c>
      <c r="CW135" s="71"/>
      <c r="AMH135" s="73"/>
      <c r="AMI135" s="73"/>
      <c r="AMJ135" s="73"/>
    </row>
    <row r="136" spans="1:1024" s="76" customFormat="1" x14ac:dyDescent="0.25">
      <c r="A136" s="65" t="s">
        <v>110</v>
      </c>
      <c r="B136" s="66" t="s">
        <v>111</v>
      </c>
      <c r="C136" s="65" t="s">
        <v>212</v>
      </c>
      <c r="D136" s="67" t="s">
        <v>213</v>
      </c>
      <c r="E136" s="68" t="s">
        <v>691</v>
      </c>
      <c r="F136" s="67" t="s">
        <v>692</v>
      </c>
      <c r="G136" s="67" t="s">
        <v>693</v>
      </c>
      <c r="H136" s="67" t="s">
        <v>113</v>
      </c>
      <c r="I136" s="67">
        <v>5</v>
      </c>
      <c r="J136" s="67" t="s">
        <v>631</v>
      </c>
      <c r="K136" s="67" t="s">
        <v>683</v>
      </c>
      <c r="L136" s="67" t="s">
        <v>579</v>
      </c>
      <c r="M136" s="69" t="s">
        <v>694</v>
      </c>
      <c r="N136" s="67" t="s">
        <v>685</v>
      </c>
      <c r="O136" s="67"/>
      <c r="P136" s="67" t="s">
        <v>443</v>
      </c>
      <c r="Q136" s="67"/>
      <c r="R136" s="82"/>
      <c r="S136" s="67"/>
      <c r="T136"/>
      <c r="U136" s="72" t="s">
        <v>331</v>
      </c>
      <c r="V136" s="72"/>
      <c r="W136"/>
      <c r="X136" s="72" t="s">
        <v>331</v>
      </c>
      <c r="Y136" s="72"/>
      <c r="Z136"/>
      <c r="AA136" s="72" t="s">
        <v>331</v>
      </c>
      <c r="AB136" s="72"/>
      <c r="AC136"/>
      <c r="AD136" s="72" t="s">
        <v>329</v>
      </c>
      <c r="AE136" s="67" t="str">
        <f t="shared" si="90"/>
        <v>4h_24_7</v>
      </c>
      <c r="AF136" s="67" t="str">
        <f t="shared" si="91"/>
        <v>4h_bhbd</v>
      </c>
      <c r="AG136" s="67"/>
      <c r="AH136" s="71"/>
      <c r="AI136" s="72" t="str">
        <f t="shared" si="92"/>
        <v>4h_24_7</v>
      </c>
      <c r="AJ136" s="72"/>
      <c r="AK136"/>
      <c r="AL136" s="72" t="s">
        <v>331</v>
      </c>
      <c r="AM136" s="72"/>
      <c r="AN136"/>
      <c r="AO136" s="72" t="s">
        <v>329</v>
      </c>
      <c r="AP136" s="72" t="str">
        <f>IF(AO136="true",CONCATENATE(IF(AU136="","",CONCATENATE(AU$4,", ")),IF(AV136="","",AV$4), ", ",IF(AW136="","",AW$4),", ",IF(AX136="","",AX$4)),"_")</f>
        <v>30-60m, 60-120m, 120m+</v>
      </c>
      <c r="AQ136" s="72" t="str">
        <f>AU$4</f>
        <v>0-30m</v>
      </c>
      <c r="AR136" s="72"/>
      <c r="AS136" s="72"/>
      <c r="AT136" s="72"/>
      <c r="AU136" s="72"/>
      <c r="AV136" s="72" t="str">
        <f>AV$4</f>
        <v>30-60m</v>
      </c>
      <c r="AW136" s="72" t="str">
        <f>AW$4</f>
        <v>60-120m</v>
      </c>
      <c r="AX136" s="72" t="str">
        <f>AX$4</f>
        <v>120m+</v>
      </c>
      <c r="AY136"/>
      <c r="AZ136" s="70" t="s">
        <v>329</v>
      </c>
      <c r="BA136" s="72" t="s">
        <v>329</v>
      </c>
      <c r="BB136"/>
      <c r="BC136" s="72" t="s">
        <v>331</v>
      </c>
      <c r="BD136" s="72"/>
      <c r="BE136"/>
      <c r="BF136" s="72" t="s">
        <v>329</v>
      </c>
      <c r="BG136" s="67" t="str">
        <f t="shared" si="94"/>
        <v>36_months</v>
      </c>
      <c r="BH136" s="67" t="str">
        <f t="shared" si="95"/>
        <v>12_months</v>
      </c>
      <c r="BI136" s="67"/>
      <c r="BJ136" s="71" t="str">
        <f t="shared" si="96"/>
        <v>36_months</v>
      </c>
      <c r="BK136"/>
      <c r="BL136" s="70" t="s">
        <v>329</v>
      </c>
      <c r="BM136" s="71" t="str">
        <f t="shared" si="97"/>
        <v>active_standby</v>
      </c>
      <c r="BN136" s="71" t="str">
        <f t="shared" si="98"/>
        <v>none</v>
      </c>
      <c r="BO136" s="71"/>
      <c r="BP136" s="72" t="str">
        <f t="shared" si="99"/>
        <v>active_standby</v>
      </c>
      <c r="BQ136" s="72"/>
      <c r="BR136"/>
      <c r="BS136" s="72" t="s">
        <v>331</v>
      </c>
      <c r="BT136" s="72"/>
      <c r="BU136" s="72"/>
      <c r="BV136"/>
      <c r="BW136" s="72" t="s">
        <v>331</v>
      </c>
      <c r="BX136" s="72"/>
      <c r="BY136"/>
      <c r="BZ136" s="72" t="s">
        <v>331</v>
      </c>
      <c r="CA136" s="71"/>
      <c r="CB136"/>
      <c r="CC136" s="72" t="s">
        <v>331</v>
      </c>
      <c r="CD136" s="71"/>
      <c r="CE136"/>
      <c r="CF136" s="72" t="s">
        <v>331</v>
      </c>
      <c r="CG136" s="71"/>
      <c r="CH136"/>
      <c r="CI136" s="72" t="s">
        <v>331</v>
      </c>
      <c r="CJ136" s="71"/>
      <c r="CK136" s="71"/>
      <c r="CL136"/>
      <c r="CM136" s="72" t="s">
        <v>331</v>
      </c>
      <c r="CN136" s="71"/>
      <c r="CO136" s="71"/>
      <c r="CP136" s="71"/>
      <c r="CQ136"/>
      <c r="CR136" s="72" t="s">
        <v>331</v>
      </c>
      <c r="CS136" s="71"/>
      <c r="CT136" s="71"/>
      <c r="CU136"/>
      <c r="CV136" s="72" t="s">
        <v>331</v>
      </c>
      <c r="CW136" s="71"/>
      <c r="AMH136" s="73"/>
      <c r="AMI136" s="73"/>
      <c r="AMJ136" s="73"/>
    </row>
    <row r="137" spans="1:1024" s="76" customFormat="1" x14ac:dyDescent="0.25">
      <c r="A137" s="65" t="s">
        <v>110</v>
      </c>
      <c r="B137" s="66" t="s">
        <v>111</v>
      </c>
      <c r="C137" s="65" t="s">
        <v>212</v>
      </c>
      <c r="D137" s="67" t="s">
        <v>213</v>
      </c>
      <c r="E137" s="68" t="s">
        <v>695</v>
      </c>
      <c r="F137" s="67" t="s">
        <v>692</v>
      </c>
      <c r="G137" s="67" t="s">
        <v>693</v>
      </c>
      <c r="H137" s="67" t="s">
        <v>113</v>
      </c>
      <c r="I137" s="67">
        <v>6</v>
      </c>
      <c r="J137" s="67" t="s">
        <v>631</v>
      </c>
      <c r="K137" s="67" t="s">
        <v>683</v>
      </c>
      <c r="L137" s="67" t="s">
        <v>579</v>
      </c>
      <c r="M137" s="69" t="s">
        <v>694</v>
      </c>
      <c r="N137" s="67" t="s">
        <v>685</v>
      </c>
      <c r="O137" s="67"/>
      <c r="P137" s="67" t="s">
        <v>325</v>
      </c>
      <c r="Q137" s="67"/>
      <c r="R137" s="82"/>
      <c r="S137" s="67"/>
      <c r="T137"/>
      <c r="U137" s="72" t="s">
        <v>331</v>
      </c>
      <c r="V137" s="72"/>
      <c r="W137"/>
      <c r="X137" s="72" t="s">
        <v>331</v>
      </c>
      <c r="Y137" s="72"/>
      <c r="Z137"/>
      <c r="AA137" s="72" t="s">
        <v>331</v>
      </c>
      <c r="AB137" s="72"/>
      <c r="AC137"/>
      <c r="AD137" s="72" t="s">
        <v>329</v>
      </c>
      <c r="AE137" s="67" t="str">
        <f t="shared" si="90"/>
        <v>4h_24_7</v>
      </c>
      <c r="AF137" s="67" t="str">
        <f t="shared" si="91"/>
        <v>4h_bhbd</v>
      </c>
      <c r="AG137" s="67"/>
      <c r="AH137" s="71"/>
      <c r="AI137" s="72" t="str">
        <f t="shared" si="92"/>
        <v>4h_24_7</v>
      </c>
      <c r="AJ137" s="72"/>
      <c r="AK137"/>
      <c r="AL137" s="72" t="s">
        <v>331</v>
      </c>
      <c r="AM137" s="72"/>
      <c r="AN137"/>
      <c r="AO137" s="72" t="s">
        <v>331</v>
      </c>
      <c r="AP137" s="72"/>
      <c r="AQ137" s="72"/>
      <c r="AR137" s="72"/>
      <c r="AS137" s="72"/>
      <c r="AT137" s="72"/>
      <c r="AU137" s="72"/>
      <c r="AV137" s="72"/>
      <c r="AW137" s="72"/>
      <c r="AX137" s="72"/>
      <c r="AY137"/>
      <c r="AZ137" s="70" t="s">
        <v>329</v>
      </c>
      <c r="BA137" s="72" t="s">
        <v>329</v>
      </c>
      <c r="BB137"/>
      <c r="BC137" s="72" t="s">
        <v>331</v>
      </c>
      <c r="BD137" s="72"/>
      <c r="BE137"/>
      <c r="BF137" s="72" t="s">
        <v>329</v>
      </c>
      <c r="BG137" s="67" t="str">
        <f t="shared" si="94"/>
        <v>36_months</v>
      </c>
      <c r="BH137" s="67" t="str">
        <f t="shared" si="95"/>
        <v>12_months</v>
      </c>
      <c r="BI137" s="67"/>
      <c r="BJ137" s="71" t="str">
        <f t="shared" si="96"/>
        <v>36_months</v>
      </c>
      <c r="BK137"/>
      <c r="BL137" s="70" t="s">
        <v>329</v>
      </c>
      <c r="BM137" s="71" t="str">
        <f t="shared" si="97"/>
        <v>active_standby</v>
      </c>
      <c r="BN137" s="71" t="str">
        <f t="shared" si="98"/>
        <v>none</v>
      </c>
      <c r="BO137" s="71"/>
      <c r="BP137" s="72" t="str">
        <f t="shared" si="99"/>
        <v>active_standby</v>
      </c>
      <c r="BQ137" s="72"/>
      <c r="BR137"/>
      <c r="BS137" s="72" t="s">
        <v>331</v>
      </c>
      <c r="BT137" s="72"/>
      <c r="BU137" s="72"/>
      <c r="BV137"/>
      <c r="BW137" s="72" t="s">
        <v>331</v>
      </c>
      <c r="BX137" s="72"/>
      <c r="BY137"/>
      <c r="BZ137" s="72" t="s">
        <v>331</v>
      </c>
      <c r="CA137" s="71"/>
      <c r="CB137"/>
      <c r="CC137" s="72" t="s">
        <v>331</v>
      </c>
      <c r="CD137" s="71"/>
      <c r="CE137"/>
      <c r="CF137" s="72" t="s">
        <v>331</v>
      </c>
      <c r="CG137" s="71"/>
      <c r="CH137"/>
      <c r="CI137" s="72" t="s">
        <v>331</v>
      </c>
      <c r="CJ137" s="71"/>
      <c r="CK137" s="71"/>
      <c r="CL137"/>
      <c r="CM137" s="72" t="s">
        <v>331</v>
      </c>
      <c r="CN137" s="71"/>
      <c r="CO137" s="71"/>
      <c r="CP137" s="71"/>
      <c r="CQ137"/>
      <c r="CR137" s="72" t="s">
        <v>331</v>
      </c>
      <c r="CS137" s="71"/>
      <c r="CT137" s="71"/>
      <c r="CU137"/>
      <c r="CV137" s="72" t="s">
        <v>331</v>
      </c>
      <c r="CW137" s="71"/>
      <c r="AMH137" s="73"/>
      <c r="AMI137" s="73"/>
      <c r="AMJ137" s="73"/>
    </row>
    <row r="138" spans="1:1024" s="76" customFormat="1" x14ac:dyDescent="0.25">
      <c r="A138" s="65" t="s">
        <v>110</v>
      </c>
      <c r="B138" s="66" t="s">
        <v>111</v>
      </c>
      <c r="C138" s="65" t="s">
        <v>212</v>
      </c>
      <c r="D138" s="67" t="str">
        <f>VLOOKUP(C138,'[1]PRODUCT LINES'!B:C,2,0)</f>
        <v>PREMIUM-FIBRE-10M</v>
      </c>
      <c r="E138" s="68" t="s">
        <v>696</v>
      </c>
      <c r="F138" s="67" t="s">
        <v>697</v>
      </c>
      <c r="G138" s="67" t="s">
        <v>698</v>
      </c>
      <c r="H138" s="67" t="s">
        <v>113</v>
      </c>
      <c r="I138" s="67">
        <v>1</v>
      </c>
      <c r="J138" s="67" t="s">
        <v>631</v>
      </c>
      <c r="K138" s="67" t="s">
        <v>683</v>
      </c>
      <c r="L138" s="67" t="s">
        <v>579</v>
      </c>
      <c r="M138" s="69" t="s">
        <v>699</v>
      </c>
      <c r="N138" s="67" t="s">
        <v>685</v>
      </c>
      <c r="O138" s="67"/>
      <c r="P138" s="67" t="s">
        <v>443</v>
      </c>
      <c r="Q138" s="67"/>
      <c r="R138" s="82"/>
      <c r="S138" s="67"/>
      <c r="T138"/>
      <c r="U138" s="72" t="s">
        <v>331</v>
      </c>
      <c r="V138" s="72"/>
      <c r="W138"/>
      <c r="X138" s="72" t="s">
        <v>331</v>
      </c>
      <c r="Y138" s="72"/>
      <c r="Z138"/>
      <c r="AA138" s="72" t="s">
        <v>331</v>
      </c>
      <c r="AB138" s="72"/>
      <c r="AC138"/>
      <c r="AD138" s="72" t="s">
        <v>329</v>
      </c>
      <c r="AE138" s="71" t="s">
        <v>292</v>
      </c>
      <c r="AF138" s="71" t="s">
        <v>291</v>
      </c>
      <c r="AG138" s="71"/>
      <c r="AH138" s="72"/>
      <c r="AI138" s="72" t="s">
        <v>292</v>
      </c>
      <c r="AJ138" s="72"/>
      <c r="AK138"/>
      <c r="AL138" s="72" t="s">
        <v>331</v>
      </c>
      <c r="AM138" s="72"/>
      <c r="AN138"/>
      <c r="AO138" s="72" t="s">
        <v>329</v>
      </c>
      <c r="AP138" s="72" t="s">
        <v>700</v>
      </c>
      <c r="AQ138" s="72" t="s">
        <v>297</v>
      </c>
      <c r="AR138" s="72"/>
      <c r="AS138" s="72"/>
      <c r="AT138" s="72"/>
      <c r="AU138" s="72"/>
      <c r="AV138" s="72" t="s">
        <v>298</v>
      </c>
      <c r="AW138" s="72" t="s">
        <v>299</v>
      </c>
      <c r="AX138" s="72" t="s">
        <v>300</v>
      </c>
      <c r="AY138"/>
      <c r="AZ138" s="70" t="s">
        <v>329</v>
      </c>
      <c r="BA138" s="70" t="s">
        <v>330</v>
      </c>
      <c r="BB138"/>
      <c r="BC138" s="72" t="s">
        <v>331</v>
      </c>
      <c r="BD138" s="72"/>
      <c r="BE138"/>
      <c r="BF138" s="72" t="s">
        <v>329</v>
      </c>
      <c r="BG138" s="71" t="s">
        <v>302</v>
      </c>
      <c r="BH138" s="71" t="s">
        <v>301</v>
      </c>
      <c r="BI138" s="71"/>
      <c r="BJ138" s="72" t="s">
        <v>302</v>
      </c>
      <c r="BK138"/>
      <c r="BL138" s="72" t="s">
        <v>329</v>
      </c>
      <c r="BM138" s="71" t="s">
        <v>303</v>
      </c>
      <c r="BN138" s="72" t="s">
        <v>290</v>
      </c>
      <c r="BO138" s="72"/>
      <c r="BP138" s="72" t="s">
        <v>303</v>
      </c>
      <c r="BQ138" s="72"/>
      <c r="BR138"/>
      <c r="BS138" s="72" t="s">
        <v>331</v>
      </c>
      <c r="BT138" s="72"/>
      <c r="BU138" s="72"/>
      <c r="BV138"/>
      <c r="BW138" s="72" t="s">
        <v>331</v>
      </c>
      <c r="BX138" s="72"/>
      <c r="BY138"/>
      <c r="BZ138" s="72" t="s">
        <v>331</v>
      </c>
      <c r="CA138" s="71"/>
      <c r="CB138"/>
      <c r="CC138" s="72" t="s">
        <v>331</v>
      </c>
      <c r="CD138" s="71"/>
      <c r="CE138"/>
      <c r="CF138" s="72" t="s">
        <v>331</v>
      </c>
      <c r="CG138" s="71"/>
      <c r="CH138"/>
      <c r="CI138" s="72" t="s">
        <v>331</v>
      </c>
      <c r="CJ138" s="71"/>
      <c r="CK138" s="71"/>
      <c r="CL138"/>
      <c r="CM138" s="72" t="s">
        <v>331</v>
      </c>
      <c r="CN138" s="71"/>
      <c r="CO138" s="71"/>
      <c r="CP138" s="71"/>
      <c r="CQ138"/>
      <c r="CR138" s="72" t="s">
        <v>331</v>
      </c>
      <c r="CS138" s="71"/>
      <c r="CT138" s="71"/>
      <c r="CU138"/>
      <c r="CV138" s="72" t="s">
        <v>331</v>
      </c>
      <c r="CW138" s="71"/>
      <c r="AMH138" s="73"/>
      <c r="AMI138" s="73"/>
      <c r="AMJ138" s="73"/>
    </row>
    <row r="139" spans="1:1024" s="76" customFormat="1" x14ac:dyDescent="0.25">
      <c r="A139" s="65" t="s">
        <v>110</v>
      </c>
      <c r="B139" s="66" t="s">
        <v>111</v>
      </c>
      <c r="C139" s="65" t="s">
        <v>212</v>
      </c>
      <c r="D139" s="67" t="str">
        <f>VLOOKUP(C139,'[1]PRODUCT LINES'!B:C,2,0)</f>
        <v>PREMIUM-FIBRE-10M</v>
      </c>
      <c r="E139" s="68" t="s">
        <v>701</v>
      </c>
      <c r="F139" s="67" t="s">
        <v>702</v>
      </c>
      <c r="G139" s="67" t="s">
        <v>703</v>
      </c>
      <c r="H139" s="67" t="s">
        <v>113</v>
      </c>
      <c r="I139" s="67">
        <v>7</v>
      </c>
      <c r="J139" s="67" t="s">
        <v>631</v>
      </c>
      <c r="K139" s="67" t="s">
        <v>683</v>
      </c>
      <c r="L139" s="67" t="s">
        <v>579</v>
      </c>
      <c r="M139" s="69" t="s">
        <v>704</v>
      </c>
      <c r="N139" s="67" t="s">
        <v>685</v>
      </c>
      <c r="O139" s="67"/>
      <c r="P139" s="67" t="s">
        <v>443</v>
      </c>
      <c r="Q139" s="67"/>
      <c r="R139" s="82"/>
      <c r="S139" s="67"/>
      <c r="T139"/>
      <c r="U139" s="72" t="s">
        <v>331</v>
      </c>
      <c r="V139" s="72"/>
      <c r="W139"/>
      <c r="X139" s="72" t="s">
        <v>331</v>
      </c>
      <c r="Y139" s="72"/>
      <c r="Z139"/>
      <c r="AA139" s="72" t="s">
        <v>331</v>
      </c>
      <c r="AB139" s="72"/>
      <c r="AC139"/>
      <c r="AD139" s="72" t="s">
        <v>329</v>
      </c>
      <c r="AE139" s="71" t="s">
        <v>292</v>
      </c>
      <c r="AF139" s="71" t="s">
        <v>291</v>
      </c>
      <c r="AG139" s="71"/>
      <c r="AH139" s="72"/>
      <c r="AI139" s="72" t="s">
        <v>292</v>
      </c>
      <c r="AJ139" s="72"/>
      <c r="AK139"/>
      <c r="AL139" s="72" t="s">
        <v>331</v>
      </c>
      <c r="AM139" s="72"/>
      <c r="AN139"/>
      <c r="AO139" s="72" t="s">
        <v>329</v>
      </c>
      <c r="AP139" s="72" t="s">
        <v>700</v>
      </c>
      <c r="AQ139" s="72" t="s">
        <v>297</v>
      </c>
      <c r="AR139" s="72"/>
      <c r="AS139" s="72"/>
      <c r="AT139" s="72"/>
      <c r="AU139" s="72"/>
      <c r="AV139" s="72" t="s">
        <v>298</v>
      </c>
      <c r="AW139" s="72" t="s">
        <v>299</v>
      </c>
      <c r="AX139" s="72" t="s">
        <v>300</v>
      </c>
      <c r="AY139"/>
      <c r="AZ139" s="70" t="s">
        <v>329</v>
      </c>
      <c r="BA139" s="70" t="s">
        <v>330</v>
      </c>
      <c r="BB139"/>
      <c r="BC139" s="72" t="s">
        <v>331</v>
      </c>
      <c r="BD139" s="72"/>
      <c r="BE139"/>
      <c r="BF139" s="72" t="s">
        <v>329</v>
      </c>
      <c r="BG139" s="71" t="s">
        <v>302</v>
      </c>
      <c r="BH139" s="71" t="s">
        <v>301</v>
      </c>
      <c r="BI139" s="71"/>
      <c r="BJ139" s="72" t="s">
        <v>302</v>
      </c>
      <c r="BK139"/>
      <c r="BL139" s="72" t="s">
        <v>329</v>
      </c>
      <c r="BM139" s="71" t="s">
        <v>303</v>
      </c>
      <c r="BN139" s="72" t="s">
        <v>290</v>
      </c>
      <c r="BO139" s="72"/>
      <c r="BP139" s="72" t="s">
        <v>303</v>
      </c>
      <c r="BQ139" s="72"/>
      <c r="BR139"/>
      <c r="BS139" s="72" t="s">
        <v>331</v>
      </c>
      <c r="BT139" s="72"/>
      <c r="BU139" s="72"/>
      <c r="BV139"/>
      <c r="BW139" s="72" t="s">
        <v>331</v>
      </c>
      <c r="BX139" s="72"/>
      <c r="BY139"/>
      <c r="BZ139" s="72" t="s">
        <v>331</v>
      </c>
      <c r="CA139" s="71"/>
      <c r="CB139"/>
      <c r="CC139" s="72" t="s">
        <v>331</v>
      </c>
      <c r="CD139" s="71"/>
      <c r="CE139"/>
      <c r="CF139" s="72" t="s">
        <v>331</v>
      </c>
      <c r="CG139" s="71"/>
      <c r="CH139"/>
      <c r="CI139" s="72" t="s">
        <v>331</v>
      </c>
      <c r="CJ139" s="71"/>
      <c r="CK139" s="71"/>
      <c r="CL139"/>
      <c r="CM139" s="72" t="s">
        <v>331</v>
      </c>
      <c r="CN139" s="71"/>
      <c r="CO139" s="71"/>
      <c r="CP139" s="71"/>
      <c r="CQ139"/>
      <c r="CR139" s="72" t="s">
        <v>331</v>
      </c>
      <c r="CS139" s="71"/>
      <c r="CT139" s="71"/>
      <c r="CU139"/>
      <c r="CV139" s="72" t="s">
        <v>331</v>
      </c>
      <c r="CW139" s="71"/>
      <c r="AMH139" s="73"/>
      <c r="AMI139" s="73"/>
      <c r="AMJ139" s="73"/>
    </row>
    <row r="140" spans="1:1024" s="76" customFormat="1" x14ac:dyDescent="0.25">
      <c r="A140" s="65" t="s">
        <v>110</v>
      </c>
      <c r="B140" s="66" t="s">
        <v>111</v>
      </c>
      <c r="C140" s="65" t="s">
        <v>212</v>
      </c>
      <c r="D140" s="67" t="str">
        <f>VLOOKUP(C140,'[1]PRODUCT LINES'!B:C,2,0)</f>
        <v>PREMIUM-FIBRE-10M</v>
      </c>
      <c r="E140" s="68" t="s">
        <v>705</v>
      </c>
      <c r="F140" s="67" t="s">
        <v>706</v>
      </c>
      <c r="G140" s="67" t="s">
        <v>707</v>
      </c>
      <c r="H140" s="67" t="s">
        <v>113</v>
      </c>
      <c r="I140" s="67">
        <v>8</v>
      </c>
      <c r="J140" s="67" t="s">
        <v>631</v>
      </c>
      <c r="K140" s="67" t="s">
        <v>683</v>
      </c>
      <c r="L140" s="67" t="s">
        <v>579</v>
      </c>
      <c r="M140" s="69" t="s">
        <v>708</v>
      </c>
      <c r="N140" s="67" t="s">
        <v>685</v>
      </c>
      <c r="O140" s="67"/>
      <c r="P140" s="67" t="s">
        <v>443</v>
      </c>
      <c r="Q140" s="67"/>
      <c r="R140" s="82"/>
      <c r="S140" s="67"/>
      <c r="T140"/>
      <c r="U140" s="72" t="s">
        <v>331</v>
      </c>
      <c r="V140" s="72"/>
      <c r="W140"/>
      <c r="X140" s="72" t="s">
        <v>331</v>
      </c>
      <c r="Y140" s="72"/>
      <c r="Z140"/>
      <c r="AA140" s="72" t="s">
        <v>331</v>
      </c>
      <c r="AB140" s="72"/>
      <c r="AC140"/>
      <c r="AD140" s="72" t="s">
        <v>329</v>
      </c>
      <c r="AE140" s="71" t="s">
        <v>292</v>
      </c>
      <c r="AF140" s="71" t="s">
        <v>291</v>
      </c>
      <c r="AG140" s="71"/>
      <c r="AH140" s="72"/>
      <c r="AI140" s="72" t="s">
        <v>292</v>
      </c>
      <c r="AJ140" s="72"/>
      <c r="AK140"/>
      <c r="AL140" s="72" t="s">
        <v>331</v>
      </c>
      <c r="AM140" s="72"/>
      <c r="AN140"/>
      <c r="AO140" s="72" t="s">
        <v>329</v>
      </c>
      <c r="AP140" s="72" t="s">
        <v>700</v>
      </c>
      <c r="AQ140" s="72" t="s">
        <v>297</v>
      </c>
      <c r="AR140" s="72"/>
      <c r="AS140" s="72"/>
      <c r="AT140" s="72"/>
      <c r="AU140" s="72"/>
      <c r="AV140" s="72" t="s">
        <v>298</v>
      </c>
      <c r="AW140" s="72" t="s">
        <v>299</v>
      </c>
      <c r="AX140" s="72" t="s">
        <v>300</v>
      </c>
      <c r="AY140"/>
      <c r="AZ140" s="70" t="s">
        <v>329</v>
      </c>
      <c r="BA140" s="70" t="s">
        <v>330</v>
      </c>
      <c r="BB140"/>
      <c r="BC140" s="72" t="s">
        <v>331</v>
      </c>
      <c r="BD140" s="72"/>
      <c r="BE140"/>
      <c r="BF140" s="72" t="s">
        <v>329</v>
      </c>
      <c r="BG140" s="71" t="s">
        <v>302</v>
      </c>
      <c r="BH140" s="71" t="s">
        <v>301</v>
      </c>
      <c r="BI140" s="71"/>
      <c r="BJ140" s="72" t="s">
        <v>302</v>
      </c>
      <c r="BK140"/>
      <c r="BL140" s="72" t="s">
        <v>329</v>
      </c>
      <c r="BM140" s="71" t="s">
        <v>303</v>
      </c>
      <c r="BN140" s="72" t="s">
        <v>290</v>
      </c>
      <c r="BO140" s="72"/>
      <c r="BP140" s="72" t="s">
        <v>303</v>
      </c>
      <c r="BQ140" s="72"/>
      <c r="BR140"/>
      <c r="BS140" s="72" t="s">
        <v>331</v>
      </c>
      <c r="BT140" s="72"/>
      <c r="BU140" s="72"/>
      <c r="BV140"/>
      <c r="BW140" s="72" t="s">
        <v>331</v>
      </c>
      <c r="BX140" s="72"/>
      <c r="BY140"/>
      <c r="BZ140" s="72" t="s">
        <v>331</v>
      </c>
      <c r="CA140" s="71"/>
      <c r="CB140"/>
      <c r="CC140" s="72" t="s">
        <v>331</v>
      </c>
      <c r="CD140" s="71"/>
      <c r="CE140"/>
      <c r="CF140" s="72" t="s">
        <v>331</v>
      </c>
      <c r="CG140" s="71"/>
      <c r="CH140"/>
      <c r="CI140" s="72" t="s">
        <v>331</v>
      </c>
      <c r="CJ140" s="71"/>
      <c r="CK140" s="71"/>
      <c r="CL140"/>
      <c r="CM140" s="72" t="s">
        <v>331</v>
      </c>
      <c r="CN140" s="71"/>
      <c r="CO140" s="71"/>
      <c r="CP140" s="71"/>
      <c r="CQ140"/>
      <c r="CR140" s="72" t="s">
        <v>331</v>
      </c>
      <c r="CS140" s="71"/>
      <c r="CT140" s="71"/>
      <c r="CU140"/>
      <c r="CV140" s="72" t="s">
        <v>331</v>
      </c>
      <c r="CW140" s="71"/>
      <c r="AMH140" s="73"/>
      <c r="AMI140" s="73"/>
      <c r="AMJ140" s="73"/>
    </row>
    <row r="141" spans="1:1024" s="76" customFormat="1" x14ac:dyDescent="0.25">
      <c r="A141" s="65" t="s">
        <v>110</v>
      </c>
      <c r="B141" s="66" t="s">
        <v>111</v>
      </c>
      <c r="C141" s="65" t="s">
        <v>212</v>
      </c>
      <c r="D141" s="67" t="str">
        <f>VLOOKUP(C141,'[1]PRODUCT LINES'!B:C,2,0)</f>
        <v>PREMIUM-FIBRE-10M</v>
      </c>
      <c r="E141" s="68" t="s">
        <v>709</v>
      </c>
      <c r="F141" s="67" t="s">
        <v>710</v>
      </c>
      <c r="G141" s="67" t="s">
        <v>711</v>
      </c>
      <c r="H141" s="67" t="s">
        <v>113</v>
      </c>
      <c r="I141" s="67">
        <v>9</v>
      </c>
      <c r="J141" s="67" t="s">
        <v>631</v>
      </c>
      <c r="K141" s="67" t="s">
        <v>683</v>
      </c>
      <c r="L141" s="67" t="s">
        <v>579</v>
      </c>
      <c r="M141" s="69" t="s">
        <v>712</v>
      </c>
      <c r="N141" s="67" t="s">
        <v>685</v>
      </c>
      <c r="O141" s="67"/>
      <c r="P141" s="67" t="s">
        <v>443</v>
      </c>
      <c r="Q141" s="67"/>
      <c r="R141" s="82"/>
      <c r="S141" s="67"/>
      <c r="T141"/>
      <c r="U141" s="72" t="s">
        <v>331</v>
      </c>
      <c r="V141" s="72"/>
      <c r="W141"/>
      <c r="X141" s="72" t="s">
        <v>331</v>
      </c>
      <c r="Y141" s="72"/>
      <c r="Z141"/>
      <c r="AA141" s="72" t="s">
        <v>331</v>
      </c>
      <c r="AB141" s="72"/>
      <c r="AC141"/>
      <c r="AD141" s="72" t="s">
        <v>329</v>
      </c>
      <c r="AE141" s="71" t="s">
        <v>292</v>
      </c>
      <c r="AF141" s="71" t="s">
        <v>291</v>
      </c>
      <c r="AG141" s="71"/>
      <c r="AH141" s="72"/>
      <c r="AI141" s="72" t="s">
        <v>292</v>
      </c>
      <c r="AJ141" s="72"/>
      <c r="AK141"/>
      <c r="AL141" s="72" t="s">
        <v>331</v>
      </c>
      <c r="AM141" s="72"/>
      <c r="AN141"/>
      <c r="AO141" s="72" t="s">
        <v>329</v>
      </c>
      <c r="AP141" s="72" t="s">
        <v>700</v>
      </c>
      <c r="AQ141" s="72" t="s">
        <v>297</v>
      </c>
      <c r="AR141" s="72"/>
      <c r="AS141" s="72"/>
      <c r="AT141" s="72"/>
      <c r="AU141" s="72"/>
      <c r="AV141" s="72" t="s">
        <v>298</v>
      </c>
      <c r="AW141" s="72" t="s">
        <v>299</v>
      </c>
      <c r="AX141" s="72" t="s">
        <v>300</v>
      </c>
      <c r="AY141"/>
      <c r="AZ141" s="70" t="s">
        <v>329</v>
      </c>
      <c r="BA141" s="70" t="s">
        <v>330</v>
      </c>
      <c r="BB141"/>
      <c r="BC141" s="72" t="s">
        <v>331</v>
      </c>
      <c r="BD141" s="72"/>
      <c r="BE141"/>
      <c r="BF141" s="72" t="s">
        <v>329</v>
      </c>
      <c r="BG141" s="71" t="s">
        <v>302</v>
      </c>
      <c r="BH141" s="71" t="s">
        <v>301</v>
      </c>
      <c r="BI141" s="71"/>
      <c r="BJ141" s="72" t="s">
        <v>302</v>
      </c>
      <c r="BK141"/>
      <c r="BL141" s="72" t="s">
        <v>329</v>
      </c>
      <c r="BM141" s="71" t="s">
        <v>303</v>
      </c>
      <c r="BN141" s="72" t="s">
        <v>290</v>
      </c>
      <c r="BO141" s="72"/>
      <c r="BP141" s="72" t="s">
        <v>303</v>
      </c>
      <c r="BQ141" s="72"/>
      <c r="BR141"/>
      <c r="BS141" s="72" t="s">
        <v>331</v>
      </c>
      <c r="BT141" s="72"/>
      <c r="BU141" s="72"/>
      <c r="BV141"/>
      <c r="BW141" s="72" t="s">
        <v>331</v>
      </c>
      <c r="BX141" s="72"/>
      <c r="BY141"/>
      <c r="BZ141" s="72" t="s">
        <v>331</v>
      </c>
      <c r="CA141" s="71"/>
      <c r="CB141"/>
      <c r="CC141" s="72" t="s">
        <v>331</v>
      </c>
      <c r="CD141" s="71"/>
      <c r="CE141"/>
      <c r="CF141" s="72" t="s">
        <v>331</v>
      </c>
      <c r="CG141" s="71"/>
      <c r="CH141"/>
      <c r="CI141" s="72" t="s">
        <v>331</v>
      </c>
      <c r="CJ141" s="71"/>
      <c r="CK141" s="71"/>
      <c r="CL141"/>
      <c r="CM141" s="72" t="s">
        <v>331</v>
      </c>
      <c r="CN141" s="71"/>
      <c r="CO141" s="71"/>
      <c r="CP141" s="71"/>
      <c r="CQ141"/>
      <c r="CR141" s="72" t="s">
        <v>331</v>
      </c>
      <c r="CS141" s="71"/>
      <c r="CT141" s="71"/>
      <c r="CU141"/>
      <c r="CV141" s="72" t="s">
        <v>331</v>
      </c>
      <c r="CW141" s="71"/>
      <c r="AMH141" s="73"/>
      <c r="AMI141" s="73"/>
      <c r="AMJ141" s="73"/>
    </row>
    <row r="142" spans="1:1024" s="76" customFormat="1" x14ac:dyDescent="0.25">
      <c r="T142"/>
      <c r="U142" s="78" t="s">
        <v>331</v>
      </c>
      <c r="V142" s="78"/>
      <c r="W142"/>
      <c r="X142" s="78" t="s">
        <v>331</v>
      </c>
      <c r="Y142" s="78"/>
      <c r="Z142"/>
      <c r="AA142" s="78" t="s">
        <v>331</v>
      </c>
      <c r="AB142" s="78"/>
      <c r="AC142"/>
      <c r="AD142" s="78"/>
      <c r="AE142" s="73"/>
      <c r="AF142" s="73"/>
      <c r="AG142" s="73"/>
      <c r="AH142" s="78"/>
      <c r="AI142" s="78"/>
      <c r="AJ142" s="78"/>
      <c r="AK142"/>
      <c r="AL142" s="78"/>
      <c r="AM142" s="78"/>
      <c r="AN142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/>
      <c r="AZ142" s="78"/>
      <c r="BA142" s="78"/>
      <c r="BB142"/>
      <c r="BC142" s="78"/>
      <c r="BD142" s="78"/>
      <c r="BE142"/>
      <c r="BF142" s="78"/>
      <c r="BG142" s="73"/>
      <c r="BH142" s="73"/>
      <c r="BI142" s="73"/>
      <c r="BJ142" s="78"/>
      <c r="BK142"/>
      <c r="BL142" s="78"/>
      <c r="BM142" s="78"/>
      <c r="BN142" s="78"/>
      <c r="BO142" s="78"/>
      <c r="BP142" s="78"/>
      <c r="BQ142" s="78"/>
      <c r="BR142"/>
      <c r="BS142" s="78"/>
      <c r="BT142" s="78"/>
      <c r="BU142" s="78"/>
      <c r="BV142"/>
      <c r="BW142" s="78"/>
      <c r="BX142" s="78"/>
      <c r="BY142"/>
      <c r="BZ142" s="73"/>
      <c r="CA142" s="73"/>
      <c r="CB142"/>
      <c r="CC142" s="73"/>
      <c r="CD142" s="73"/>
      <c r="CE142"/>
      <c r="CF142" s="73"/>
      <c r="CG142" s="73"/>
      <c r="CH142"/>
      <c r="CI142" s="73"/>
      <c r="CJ142" s="73"/>
      <c r="CK142" s="73"/>
      <c r="CL142"/>
      <c r="CM142" s="73"/>
      <c r="CN142" s="73"/>
      <c r="CO142" s="73"/>
      <c r="CP142" s="73"/>
      <c r="CQ142"/>
      <c r="CR142" s="73"/>
      <c r="CS142" s="73"/>
      <c r="CT142" s="73"/>
      <c r="CU142"/>
      <c r="CV142" s="73"/>
      <c r="CW142" s="73"/>
      <c r="AMH142" s="73"/>
      <c r="AMI142" s="73"/>
      <c r="AMJ142" s="73"/>
    </row>
    <row r="143" spans="1:1024" s="76" customFormat="1" x14ac:dyDescent="0.25">
      <c r="A143" s="65" t="s">
        <v>110</v>
      </c>
      <c r="B143" s="66" t="s">
        <v>111</v>
      </c>
      <c r="C143" s="65" t="s">
        <v>215</v>
      </c>
      <c r="D143" s="67" t="s">
        <v>216</v>
      </c>
      <c r="E143" s="68" t="s">
        <v>713</v>
      </c>
      <c r="F143" s="67" t="s">
        <v>714</v>
      </c>
      <c r="G143" s="67" t="s">
        <v>715</v>
      </c>
      <c r="H143" s="67" t="s">
        <v>113</v>
      </c>
      <c r="I143" s="67">
        <v>3</v>
      </c>
      <c r="J143" s="67" t="s">
        <v>631</v>
      </c>
      <c r="K143" s="67" t="s">
        <v>683</v>
      </c>
      <c r="L143" s="67" t="s">
        <v>606</v>
      </c>
      <c r="M143" s="69" t="s">
        <v>684</v>
      </c>
      <c r="N143" s="67" t="s">
        <v>685</v>
      </c>
      <c r="O143" s="67"/>
      <c r="P143" s="67" t="s">
        <v>443</v>
      </c>
      <c r="Q143" s="67"/>
      <c r="R143" s="82"/>
      <c r="S143" s="67"/>
      <c r="T143"/>
      <c r="U143" s="72" t="s">
        <v>331</v>
      </c>
      <c r="V143" s="72"/>
      <c r="W143"/>
      <c r="X143" s="72" t="s">
        <v>331</v>
      </c>
      <c r="Y143" s="72"/>
      <c r="Z143"/>
      <c r="AA143" s="72" t="s">
        <v>331</v>
      </c>
      <c r="AB143" s="72"/>
      <c r="AC143"/>
      <c r="AD143" s="72" t="s">
        <v>329</v>
      </c>
      <c r="AE143" s="67" t="str">
        <f>IF(AD143="true",CONCATENATE(IF(AG143="","",CONCATENATE(AG143,", ")),IF(AH143="","",CONCATENATE(AH143, ", ")),IF(AI143="","",AI143)),"_")</f>
        <v>4h_24_7</v>
      </c>
      <c r="AF143" s="67" t="str">
        <f>$AH$4</f>
        <v>4h_bhbd</v>
      </c>
      <c r="AG143" s="67"/>
      <c r="AH143" s="71"/>
      <c r="AI143" s="72" t="str">
        <f>AI$4</f>
        <v>4h_24_7</v>
      </c>
      <c r="AJ143" s="72"/>
      <c r="AK143"/>
      <c r="AL143" s="72" t="s">
        <v>331</v>
      </c>
      <c r="AM143" s="72"/>
      <c r="AN143"/>
      <c r="AO143" s="72" t="s">
        <v>329</v>
      </c>
      <c r="AP143" s="71" t="str">
        <f>IF(AO143="true",CONCATENATE(IF(AU143="","",CONCATENATE(AU$4,", ")),IF(AV143="","",AV$4), ", ",IF(AW143="","",AW$4),", ",IF(AX143="","",AX$4)),"_")</f>
        <v>30-60m, 60-120m, 120m+</v>
      </c>
      <c r="AQ143" s="71" t="str">
        <f>AU$4</f>
        <v>0-30m</v>
      </c>
      <c r="AR143" s="72"/>
      <c r="AS143" s="72"/>
      <c r="AT143" s="72"/>
      <c r="AU143" s="72"/>
      <c r="AV143" s="72" t="str">
        <f t="shared" ref="AV143:AX147" si="100">AV$4</f>
        <v>30-60m</v>
      </c>
      <c r="AW143" s="72" t="str">
        <f t="shared" si="100"/>
        <v>60-120m</v>
      </c>
      <c r="AX143" s="72" t="str">
        <f t="shared" si="100"/>
        <v>120m+</v>
      </c>
      <c r="AY143"/>
      <c r="AZ143" s="70" t="s">
        <v>329</v>
      </c>
      <c r="BA143" s="72" t="s">
        <v>330</v>
      </c>
      <c r="BB143"/>
      <c r="BC143" s="72" t="s">
        <v>331</v>
      </c>
      <c r="BD143" s="72"/>
      <c r="BE143"/>
      <c r="BF143" s="72" t="s">
        <v>329</v>
      </c>
      <c r="BG143" s="67" t="str">
        <f>IF(BF143="true",CONCATENATE(IF(BJ143="","",$BJ$4)),"_")</f>
        <v>36_months</v>
      </c>
      <c r="BH143" s="67" t="str">
        <f>BI$4</f>
        <v>12_months</v>
      </c>
      <c r="BI143" s="67"/>
      <c r="BJ143" s="71" t="str">
        <f>BJ$4</f>
        <v>36_months</v>
      </c>
      <c r="BK143"/>
      <c r="BL143" s="70" t="s">
        <v>329</v>
      </c>
      <c r="BM143" s="71" t="str">
        <f>IF(BL143="true",CONCATENATE(IF(BO143="","",CONCATENATE(BO$4,", ")),IF(BP143="","",BP$4),IF(BQ143="","",CONCATENATE(", ",BQ$4))),"_")</f>
        <v>active_standby</v>
      </c>
      <c r="BN143" s="71" t="str">
        <f>$BO$4</f>
        <v>none</v>
      </c>
      <c r="BO143" s="71"/>
      <c r="BP143" s="72" t="str">
        <f>BP$4</f>
        <v>active_standby</v>
      </c>
      <c r="BQ143" s="72"/>
      <c r="BR143"/>
      <c r="BS143" s="72" t="s">
        <v>331</v>
      </c>
      <c r="BT143" s="72"/>
      <c r="BU143" s="72"/>
      <c r="BV143"/>
      <c r="BW143" s="72" t="s">
        <v>331</v>
      </c>
      <c r="BX143" s="72"/>
      <c r="BY143"/>
      <c r="BZ143" s="72" t="s">
        <v>331</v>
      </c>
      <c r="CA143" s="71"/>
      <c r="CB143"/>
      <c r="CC143" s="72" t="s">
        <v>331</v>
      </c>
      <c r="CD143" s="71"/>
      <c r="CE143"/>
      <c r="CF143" s="72" t="s">
        <v>331</v>
      </c>
      <c r="CG143" s="71"/>
      <c r="CH143"/>
      <c r="CI143" s="72" t="s">
        <v>331</v>
      </c>
      <c r="CJ143" s="71"/>
      <c r="CK143" s="71"/>
      <c r="CL143"/>
      <c r="CM143" s="72" t="s">
        <v>331</v>
      </c>
      <c r="CN143" s="71"/>
      <c r="CO143" s="71"/>
      <c r="CP143" s="71"/>
      <c r="CQ143"/>
      <c r="CR143" s="72" t="s">
        <v>331</v>
      </c>
      <c r="CS143" s="71"/>
      <c r="CT143" s="71"/>
      <c r="CU143"/>
      <c r="CV143" s="72" t="s">
        <v>331</v>
      </c>
      <c r="CW143" s="71"/>
      <c r="AMH143" s="73"/>
      <c r="AMI143" s="73"/>
      <c r="AMJ143" s="73"/>
    </row>
    <row r="144" spans="1:1024" s="76" customFormat="1" x14ac:dyDescent="0.25">
      <c r="A144" s="65" t="s">
        <v>110</v>
      </c>
      <c r="B144" s="66" t="s">
        <v>111</v>
      </c>
      <c r="C144" s="65" t="s">
        <v>215</v>
      </c>
      <c r="D144" s="67" t="s">
        <v>216</v>
      </c>
      <c r="E144" s="68" t="s">
        <v>716</v>
      </c>
      <c r="F144" s="67" t="s">
        <v>714</v>
      </c>
      <c r="G144" s="67" t="s">
        <v>715</v>
      </c>
      <c r="H144" s="67" t="s">
        <v>113</v>
      </c>
      <c r="I144" s="67">
        <v>2</v>
      </c>
      <c r="J144" s="67" t="s">
        <v>631</v>
      </c>
      <c r="K144" s="67" t="s">
        <v>683</v>
      </c>
      <c r="L144" s="67" t="s">
        <v>606</v>
      </c>
      <c r="M144" s="69" t="s">
        <v>684</v>
      </c>
      <c r="N144" s="67" t="s">
        <v>685</v>
      </c>
      <c r="O144" s="67"/>
      <c r="P144" s="67" t="s">
        <v>443</v>
      </c>
      <c r="Q144" s="67"/>
      <c r="R144" s="82"/>
      <c r="S144" s="67"/>
      <c r="T144"/>
      <c r="U144" s="72" t="s">
        <v>331</v>
      </c>
      <c r="V144" s="72"/>
      <c r="W144"/>
      <c r="X144" s="72" t="s">
        <v>331</v>
      </c>
      <c r="Y144" s="72"/>
      <c r="Z144"/>
      <c r="AA144" s="72" t="s">
        <v>331</v>
      </c>
      <c r="AB144" s="72"/>
      <c r="AC144"/>
      <c r="AD144" s="72" t="s">
        <v>329</v>
      </c>
      <c r="AE144" s="67" t="str">
        <f>IF(AD144="true",CONCATENATE(IF(AG144="","",CONCATENATE(AG144,", ")),IF(AH144="","",CONCATENATE(AH144, ", ")),IF(AI144="","",AI144)),"_")</f>
        <v>4h_24_7</v>
      </c>
      <c r="AF144" s="67" t="str">
        <f>$AH$4</f>
        <v>4h_bhbd</v>
      </c>
      <c r="AG144" s="67"/>
      <c r="AH144" s="71"/>
      <c r="AI144" s="72" t="str">
        <f>AI$4</f>
        <v>4h_24_7</v>
      </c>
      <c r="AJ144" s="72"/>
      <c r="AK144"/>
      <c r="AL144" s="72" t="s">
        <v>331</v>
      </c>
      <c r="AM144" s="72"/>
      <c r="AN144"/>
      <c r="AO144" s="72" t="s">
        <v>329</v>
      </c>
      <c r="AP144" s="71" t="str">
        <f>IF(AO144="true",CONCATENATE(IF(AU144="","",CONCATENATE(AU$4,", ")),IF(AV144="","",AV$4), ", ",IF(AW144="","",AW$4),", ",IF(AX144="","",AX$4)),"_")</f>
        <v>30-60m, 60-120m, 120m+</v>
      </c>
      <c r="AQ144" s="71" t="str">
        <f>AU$4</f>
        <v>0-30m</v>
      </c>
      <c r="AR144" s="72"/>
      <c r="AS144" s="72"/>
      <c r="AT144" s="72"/>
      <c r="AU144" s="72"/>
      <c r="AV144" s="72" t="str">
        <f t="shared" si="100"/>
        <v>30-60m</v>
      </c>
      <c r="AW144" s="72" t="str">
        <f t="shared" si="100"/>
        <v>60-120m</v>
      </c>
      <c r="AX144" s="72" t="str">
        <f t="shared" si="100"/>
        <v>120m+</v>
      </c>
      <c r="AY144"/>
      <c r="AZ144" s="70" t="s">
        <v>329</v>
      </c>
      <c r="BA144" s="72" t="s">
        <v>330</v>
      </c>
      <c r="BB144"/>
      <c r="BC144" s="72" t="s">
        <v>331</v>
      </c>
      <c r="BD144" s="72"/>
      <c r="BE144"/>
      <c r="BF144" s="72" t="s">
        <v>329</v>
      </c>
      <c r="BG144" s="67" t="str">
        <f>IF(BF144="true",CONCATENATE(IF(BJ144="","",$BJ$4)),"_")</f>
        <v>36_months</v>
      </c>
      <c r="BH144" s="67" t="str">
        <f>BI$4</f>
        <v>12_months</v>
      </c>
      <c r="BI144" s="67"/>
      <c r="BJ144" s="71" t="str">
        <f>BJ$4</f>
        <v>36_months</v>
      </c>
      <c r="BK144"/>
      <c r="BL144" s="70" t="s">
        <v>329</v>
      </c>
      <c r="BM144" s="71" t="str">
        <f>IF(BL144="true",CONCATENATE(IF(BO144="","",CONCATENATE(BO$4,", ")),IF(BP144="","",BP$4),IF(BQ144="","",CONCATENATE(", ",BQ$4))),"_")</f>
        <v>active_standby</v>
      </c>
      <c r="BN144" s="71" t="str">
        <f>$BO$4</f>
        <v>none</v>
      </c>
      <c r="BO144" s="71"/>
      <c r="BP144" s="72" t="str">
        <f>BP$4</f>
        <v>active_standby</v>
      </c>
      <c r="BQ144" s="72"/>
      <c r="BR144"/>
      <c r="BS144" s="72" t="s">
        <v>331</v>
      </c>
      <c r="BT144" s="72"/>
      <c r="BU144" s="72"/>
      <c r="BV144"/>
      <c r="BW144" s="72" t="s">
        <v>331</v>
      </c>
      <c r="BX144" s="72"/>
      <c r="BY144"/>
      <c r="BZ144" s="72" t="s">
        <v>331</v>
      </c>
      <c r="CA144" s="71"/>
      <c r="CB144"/>
      <c r="CC144" s="72" t="s">
        <v>331</v>
      </c>
      <c r="CD144" s="71"/>
      <c r="CE144"/>
      <c r="CF144" s="72" t="s">
        <v>331</v>
      </c>
      <c r="CG144" s="71"/>
      <c r="CH144"/>
      <c r="CI144" s="72" t="s">
        <v>331</v>
      </c>
      <c r="CJ144" s="71"/>
      <c r="CK144" s="71"/>
      <c r="CL144"/>
      <c r="CM144" s="72" t="s">
        <v>331</v>
      </c>
      <c r="CN144" s="71"/>
      <c r="CO144" s="71"/>
      <c r="CP144" s="71"/>
      <c r="CQ144"/>
      <c r="CR144" s="72" t="s">
        <v>331</v>
      </c>
      <c r="CS144" s="71"/>
      <c r="CT144" s="71"/>
      <c r="CU144"/>
      <c r="CV144" s="72" t="s">
        <v>331</v>
      </c>
      <c r="CW144" s="71"/>
      <c r="AMH144" s="73"/>
      <c r="AMI144" s="73"/>
      <c r="AMJ144" s="73"/>
    </row>
    <row r="145" spans="1:1024" s="76" customFormat="1" x14ac:dyDescent="0.25">
      <c r="A145" s="65" t="s">
        <v>110</v>
      </c>
      <c r="B145" s="66" t="s">
        <v>111</v>
      </c>
      <c r="C145" s="65" t="s">
        <v>215</v>
      </c>
      <c r="D145" s="67" t="s">
        <v>216</v>
      </c>
      <c r="E145" s="68" t="s">
        <v>717</v>
      </c>
      <c r="F145" s="67" t="s">
        <v>714</v>
      </c>
      <c r="G145" s="67" t="s">
        <v>715</v>
      </c>
      <c r="H145" s="67" t="s">
        <v>113</v>
      </c>
      <c r="I145" s="67">
        <v>2</v>
      </c>
      <c r="J145" s="67" t="s">
        <v>631</v>
      </c>
      <c r="K145" s="67" t="s">
        <v>683</v>
      </c>
      <c r="L145" s="67" t="s">
        <v>606</v>
      </c>
      <c r="M145" s="69" t="s">
        <v>684</v>
      </c>
      <c r="N145" s="67" t="s">
        <v>685</v>
      </c>
      <c r="O145" s="67"/>
      <c r="P145" s="67" t="s">
        <v>443</v>
      </c>
      <c r="Q145" s="67"/>
      <c r="R145" s="82"/>
      <c r="S145" s="67"/>
      <c r="T145"/>
      <c r="U145" s="72" t="s">
        <v>331</v>
      </c>
      <c r="V145" s="72"/>
      <c r="W145"/>
      <c r="X145" s="72" t="s">
        <v>331</v>
      </c>
      <c r="Y145" s="72"/>
      <c r="Z145"/>
      <c r="AA145" s="72" t="s">
        <v>331</v>
      </c>
      <c r="AB145" s="72"/>
      <c r="AC145"/>
      <c r="AD145" s="72" t="s">
        <v>329</v>
      </c>
      <c r="AE145" s="67" t="str">
        <f>IF(AD145="true",CONCATENATE(IF(AG145="","",CONCATENATE(AG145,", ")),IF(AH145="","",CONCATENATE(AH145, ", ")),IF(AI145="","",AI145)),"_")</f>
        <v>4h_24_7</v>
      </c>
      <c r="AF145" s="67" t="str">
        <f>$AH$4</f>
        <v>4h_bhbd</v>
      </c>
      <c r="AG145" s="67"/>
      <c r="AH145" s="71"/>
      <c r="AI145" s="72" t="str">
        <f>AI$4</f>
        <v>4h_24_7</v>
      </c>
      <c r="AJ145" s="72"/>
      <c r="AK145"/>
      <c r="AL145" s="72" t="s">
        <v>331</v>
      </c>
      <c r="AM145" s="72"/>
      <c r="AN145"/>
      <c r="AO145" s="72" t="s">
        <v>329</v>
      </c>
      <c r="AP145" s="71" t="str">
        <f>IF(AO145="true",CONCATENATE(IF(AU145="","",CONCATENATE(AU$4,", ")),IF(AV145="","",AV$4), ", ",IF(AW145="","",AW$4),", ",IF(AX145="","",AX$4)),"_")</f>
        <v>30-60m, 60-120m, 120m+</v>
      </c>
      <c r="AQ145" s="71" t="str">
        <f>AU$4</f>
        <v>0-30m</v>
      </c>
      <c r="AR145" s="72"/>
      <c r="AS145" s="72"/>
      <c r="AT145" s="72"/>
      <c r="AU145" s="72"/>
      <c r="AV145" s="72" t="str">
        <f t="shared" si="100"/>
        <v>30-60m</v>
      </c>
      <c r="AW145" s="72" t="str">
        <f t="shared" si="100"/>
        <v>60-120m</v>
      </c>
      <c r="AX145" s="72" t="str">
        <f t="shared" si="100"/>
        <v>120m+</v>
      </c>
      <c r="AY145"/>
      <c r="AZ145" s="70" t="s">
        <v>329</v>
      </c>
      <c r="BA145" s="72" t="s">
        <v>330</v>
      </c>
      <c r="BB145"/>
      <c r="BC145" s="72" t="s">
        <v>331</v>
      </c>
      <c r="BD145" s="72"/>
      <c r="BE145"/>
      <c r="BF145" s="72" t="s">
        <v>329</v>
      </c>
      <c r="BG145" s="67" t="str">
        <f>IF(BF145="true",CONCATENATE(IF(BJ145="","",$BJ$4)),"_")</f>
        <v>36_months</v>
      </c>
      <c r="BH145" s="67" t="str">
        <f>BI$4</f>
        <v>12_months</v>
      </c>
      <c r="BI145" s="67"/>
      <c r="BJ145" s="71" t="str">
        <f>BJ$4</f>
        <v>36_months</v>
      </c>
      <c r="BK145"/>
      <c r="BL145" s="70" t="s">
        <v>329</v>
      </c>
      <c r="BM145" s="71" t="str">
        <f>IF(BL145="true",CONCATENATE(IF(BO145="","",CONCATENATE(BO$4,", ")),IF(BP145="","",BP$4),IF(BQ145="","",CONCATENATE(", ",BQ$4))),"_")</f>
        <v>active_standby</v>
      </c>
      <c r="BN145" s="71" t="str">
        <f>$BO$4</f>
        <v>none</v>
      </c>
      <c r="BO145" s="71"/>
      <c r="BP145" s="72" t="str">
        <f>BP$4</f>
        <v>active_standby</v>
      </c>
      <c r="BQ145" s="72"/>
      <c r="BR145"/>
      <c r="BS145" s="72" t="s">
        <v>331</v>
      </c>
      <c r="BT145" s="72"/>
      <c r="BU145" s="72"/>
      <c r="BV145"/>
      <c r="BW145" s="72" t="s">
        <v>331</v>
      </c>
      <c r="BX145" s="72"/>
      <c r="BY145"/>
      <c r="BZ145" s="72" t="s">
        <v>331</v>
      </c>
      <c r="CA145" s="71"/>
      <c r="CB145"/>
      <c r="CC145" s="72" t="s">
        <v>331</v>
      </c>
      <c r="CD145" s="71"/>
      <c r="CE145"/>
      <c r="CF145" s="72" t="s">
        <v>331</v>
      </c>
      <c r="CG145" s="71"/>
      <c r="CH145"/>
      <c r="CI145" s="72" t="s">
        <v>331</v>
      </c>
      <c r="CJ145" s="71"/>
      <c r="CK145" s="71"/>
      <c r="CL145"/>
      <c r="CM145" s="72" t="s">
        <v>331</v>
      </c>
      <c r="CN145" s="71"/>
      <c r="CO145" s="71"/>
      <c r="CP145" s="71"/>
      <c r="CQ145"/>
      <c r="CR145" s="72" t="s">
        <v>331</v>
      </c>
      <c r="CS145" s="71"/>
      <c r="CT145" s="71"/>
      <c r="CU145"/>
      <c r="CV145" s="72" t="s">
        <v>331</v>
      </c>
      <c r="CW145" s="71"/>
      <c r="AMH145" s="73"/>
      <c r="AMI145" s="73"/>
      <c r="AMJ145" s="73"/>
    </row>
    <row r="146" spans="1:1024" s="76" customFormat="1" x14ac:dyDescent="0.25">
      <c r="A146" s="65" t="s">
        <v>110</v>
      </c>
      <c r="B146" s="66" t="s">
        <v>111</v>
      </c>
      <c r="C146" s="65" t="s">
        <v>215</v>
      </c>
      <c r="D146" s="67" t="s">
        <v>216</v>
      </c>
      <c r="E146" s="68" t="s">
        <v>718</v>
      </c>
      <c r="F146" s="67" t="s">
        <v>714</v>
      </c>
      <c r="G146" s="67" t="s">
        <v>715</v>
      </c>
      <c r="H146" s="67" t="s">
        <v>113</v>
      </c>
      <c r="I146" s="67">
        <v>2</v>
      </c>
      <c r="J146" s="67" t="s">
        <v>631</v>
      </c>
      <c r="K146" s="67" t="s">
        <v>683</v>
      </c>
      <c r="L146" s="67" t="s">
        <v>606</v>
      </c>
      <c r="M146" s="69" t="s">
        <v>684</v>
      </c>
      <c r="N146" s="67" t="s">
        <v>685</v>
      </c>
      <c r="O146" s="67"/>
      <c r="P146" s="67" t="s">
        <v>443</v>
      </c>
      <c r="Q146" s="67"/>
      <c r="R146" s="82"/>
      <c r="S146" s="67"/>
      <c r="T146"/>
      <c r="U146" s="72" t="s">
        <v>331</v>
      </c>
      <c r="V146" s="72"/>
      <c r="W146"/>
      <c r="X146" s="72" t="s">
        <v>331</v>
      </c>
      <c r="Y146" s="72"/>
      <c r="Z146"/>
      <c r="AA146" s="72" t="s">
        <v>331</v>
      </c>
      <c r="AB146" s="72"/>
      <c r="AC146"/>
      <c r="AD146" s="72" t="s">
        <v>329</v>
      </c>
      <c r="AE146" s="67" t="str">
        <f>IF(AD146="true",CONCATENATE(IF(AG146="","",CONCATENATE(AG146,", ")),IF(AH146="","",CONCATENATE(AH146, ", ")),IF(AI146="","",AI146)),"_")</f>
        <v>4h_24_7</v>
      </c>
      <c r="AF146" s="67" t="str">
        <f>$AH$4</f>
        <v>4h_bhbd</v>
      </c>
      <c r="AG146" s="67"/>
      <c r="AH146" s="71"/>
      <c r="AI146" s="72" t="str">
        <f>AI$4</f>
        <v>4h_24_7</v>
      </c>
      <c r="AJ146" s="72"/>
      <c r="AK146"/>
      <c r="AL146" s="72" t="s">
        <v>331</v>
      </c>
      <c r="AM146" s="72"/>
      <c r="AN146"/>
      <c r="AO146" s="72" t="s">
        <v>329</v>
      </c>
      <c r="AP146" s="71" t="str">
        <f>IF(AO146="true",CONCATENATE(IF(AU146="","",CONCATENATE(AU$4,", ")),IF(AV146="","",AV$4), ", ",IF(AW146="","",AW$4),", ",IF(AX146="","",AX$4)),"_")</f>
        <v>30-60m, 60-120m, 120m+</v>
      </c>
      <c r="AQ146" s="71" t="str">
        <f>AU$4</f>
        <v>0-30m</v>
      </c>
      <c r="AR146" s="72"/>
      <c r="AS146" s="72"/>
      <c r="AT146" s="72"/>
      <c r="AU146" s="72"/>
      <c r="AV146" s="72" t="str">
        <f t="shared" si="100"/>
        <v>30-60m</v>
      </c>
      <c r="AW146" s="72" t="str">
        <f t="shared" si="100"/>
        <v>60-120m</v>
      </c>
      <c r="AX146" s="72" t="str">
        <f t="shared" si="100"/>
        <v>120m+</v>
      </c>
      <c r="AY146"/>
      <c r="AZ146" s="70" t="s">
        <v>329</v>
      </c>
      <c r="BA146" s="72" t="s">
        <v>330</v>
      </c>
      <c r="BB146"/>
      <c r="BC146" s="72" t="s">
        <v>331</v>
      </c>
      <c r="BD146" s="72"/>
      <c r="BE146"/>
      <c r="BF146" s="72" t="s">
        <v>329</v>
      </c>
      <c r="BG146" s="67" t="str">
        <f>IF(BF146="true",CONCATENATE(IF(BJ146="","",$BJ$4)),"_")</f>
        <v>36_months</v>
      </c>
      <c r="BH146" s="67" t="str">
        <f>BI$4</f>
        <v>12_months</v>
      </c>
      <c r="BI146" s="67"/>
      <c r="BJ146" s="71" t="str">
        <f>BJ$4</f>
        <v>36_months</v>
      </c>
      <c r="BK146"/>
      <c r="BL146" s="70" t="s">
        <v>329</v>
      </c>
      <c r="BM146" s="71" t="str">
        <f>IF(BL146="true",CONCATENATE(IF(BO146="","",CONCATENATE(BO$4,", ")),IF(BP146="","",BP$4),IF(BQ146="","",CONCATENATE(", ",BQ$4))),"_")</f>
        <v>active_standby</v>
      </c>
      <c r="BN146" s="71" t="str">
        <f>$BO$4</f>
        <v>none</v>
      </c>
      <c r="BO146" s="71"/>
      <c r="BP146" s="72" t="str">
        <f>BP$4</f>
        <v>active_standby</v>
      </c>
      <c r="BQ146" s="72"/>
      <c r="BR146"/>
      <c r="BS146" s="72" t="s">
        <v>331</v>
      </c>
      <c r="BT146" s="72"/>
      <c r="BU146" s="72"/>
      <c r="BV146"/>
      <c r="BW146" s="72" t="s">
        <v>331</v>
      </c>
      <c r="BX146" s="72"/>
      <c r="BY146"/>
      <c r="BZ146" s="72" t="s">
        <v>331</v>
      </c>
      <c r="CA146" s="71"/>
      <c r="CB146"/>
      <c r="CC146" s="72" t="s">
        <v>331</v>
      </c>
      <c r="CD146" s="71"/>
      <c r="CE146"/>
      <c r="CF146" s="72" t="s">
        <v>331</v>
      </c>
      <c r="CG146" s="71"/>
      <c r="CH146"/>
      <c r="CI146" s="72" t="s">
        <v>331</v>
      </c>
      <c r="CJ146" s="71"/>
      <c r="CK146" s="71"/>
      <c r="CL146"/>
      <c r="CM146" s="72" t="s">
        <v>331</v>
      </c>
      <c r="CN146" s="71"/>
      <c r="CO146" s="71"/>
      <c r="CP146" s="71"/>
      <c r="CQ146"/>
      <c r="CR146" s="72" t="s">
        <v>331</v>
      </c>
      <c r="CS146" s="71"/>
      <c r="CT146" s="71"/>
      <c r="CU146"/>
      <c r="CV146" s="72" t="s">
        <v>331</v>
      </c>
      <c r="CW146" s="71"/>
      <c r="AMH146" s="73"/>
      <c r="AMI146" s="73"/>
      <c r="AMJ146" s="73"/>
    </row>
    <row r="147" spans="1:1024" s="76" customFormat="1" x14ac:dyDescent="0.25">
      <c r="A147" s="65" t="s">
        <v>110</v>
      </c>
      <c r="B147" s="66" t="s">
        <v>111</v>
      </c>
      <c r="C147" s="65" t="s">
        <v>215</v>
      </c>
      <c r="D147" s="67" t="s">
        <v>216</v>
      </c>
      <c r="E147" s="68" t="s">
        <v>719</v>
      </c>
      <c r="F147" s="67" t="s">
        <v>720</v>
      </c>
      <c r="G147" s="67" t="s">
        <v>721</v>
      </c>
      <c r="H147" s="67" t="s">
        <v>113</v>
      </c>
      <c r="I147" s="67">
        <v>3</v>
      </c>
      <c r="J147" s="67" t="s">
        <v>631</v>
      </c>
      <c r="K147" s="67" t="s">
        <v>683</v>
      </c>
      <c r="L147" s="67" t="s">
        <v>606</v>
      </c>
      <c r="M147" s="69" t="s">
        <v>694</v>
      </c>
      <c r="N147" s="67" t="s">
        <v>685</v>
      </c>
      <c r="O147" s="67"/>
      <c r="P147" s="67" t="s">
        <v>443</v>
      </c>
      <c r="Q147" s="67"/>
      <c r="R147" s="82"/>
      <c r="S147" s="67"/>
      <c r="T147"/>
      <c r="U147" s="72" t="s">
        <v>331</v>
      </c>
      <c r="V147" s="72"/>
      <c r="W147"/>
      <c r="X147" s="72" t="s">
        <v>331</v>
      </c>
      <c r="Y147" s="72"/>
      <c r="Z147"/>
      <c r="AA147" s="72" t="s">
        <v>331</v>
      </c>
      <c r="AB147" s="72"/>
      <c r="AC147"/>
      <c r="AD147" s="72" t="s">
        <v>329</v>
      </c>
      <c r="AE147" s="67" t="str">
        <f>IF(AD147="true",CONCATENATE(IF(AG147="","",CONCATENATE(AG147,", ")),IF(AH147="","",CONCATENATE(AH147, ", ")),IF(AI147="","",AI147)),"_")</f>
        <v>4h_24_7</v>
      </c>
      <c r="AF147" s="67" t="str">
        <f>$AH$4</f>
        <v>4h_bhbd</v>
      </c>
      <c r="AG147" s="67"/>
      <c r="AH147" s="71"/>
      <c r="AI147" s="72" t="str">
        <f>AI$4</f>
        <v>4h_24_7</v>
      </c>
      <c r="AJ147" s="72"/>
      <c r="AK147"/>
      <c r="AL147" s="72" t="s">
        <v>331</v>
      </c>
      <c r="AM147" s="72"/>
      <c r="AN147"/>
      <c r="AO147" s="72" t="s">
        <v>329</v>
      </c>
      <c r="AP147" s="72" t="str">
        <f>IF(AO147="true",CONCATENATE(IF(AU147="","",CONCATENATE(AU$4,", ")),IF(AV147="","",AV$4), ", ",IF(AW147="","",AW$4),", ",IF(AX147="","",AX$4)),"_")</f>
        <v>30-60m, 60-120m, 120m+</v>
      </c>
      <c r="AQ147" s="72" t="str">
        <f>AU$4</f>
        <v>0-30m</v>
      </c>
      <c r="AR147" s="72"/>
      <c r="AS147" s="72"/>
      <c r="AT147" s="72"/>
      <c r="AU147" s="72"/>
      <c r="AV147" s="72" t="str">
        <f t="shared" si="100"/>
        <v>30-60m</v>
      </c>
      <c r="AW147" s="72" t="str">
        <f t="shared" si="100"/>
        <v>60-120m</v>
      </c>
      <c r="AX147" s="72" t="str">
        <f t="shared" si="100"/>
        <v>120m+</v>
      </c>
      <c r="AY147"/>
      <c r="AZ147" s="70" t="s">
        <v>329</v>
      </c>
      <c r="BA147" s="72" t="s">
        <v>329</v>
      </c>
      <c r="BB147"/>
      <c r="BC147" s="72" t="s">
        <v>331</v>
      </c>
      <c r="BD147" s="72"/>
      <c r="BE147"/>
      <c r="BF147" s="72" t="s">
        <v>329</v>
      </c>
      <c r="BG147" s="67" t="str">
        <f>IF(BF147="true",CONCATENATE(IF(BJ147="","",$BJ$4)),"_")</f>
        <v>36_months</v>
      </c>
      <c r="BH147" s="67" t="str">
        <f>BI$4</f>
        <v>12_months</v>
      </c>
      <c r="BI147" s="67"/>
      <c r="BJ147" s="71" t="str">
        <f>BJ$4</f>
        <v>36_months</v>
      </c>
      <c r="BK147"/>
      <c r="BL147" s="70" t="s">
        <v>329</v>
      </c>
      <c r="BM147" s="71" t="str">
        <f>IF(BL147="true",CONCATENATE(IF(BO147="","",CONCATENATE(BO$4,", ")),IF(BP147="","",BP$4),IF(BQ147="","",CONCATENATE(", ",BQ$4))),"_")</f>
        <v>active_standby</v>
      </c>
      <c r="BN147" s="71" t="str">
        <f>$BO$4</f>
        <v>none</v>
      </c>
      <c r="BO147" s="71"/>
      <c r="BP147" s="72" t="str">
        <f>BP$4</f>
        <v>active_standby</v>
      </c>
      <c r="BQ147" s="72"/>
      <c r="BR147"/>
      <c r="BS147" s="72" t="s">
        <v>331</v>
      </c>
      <c r="BT147" s="72"/>
      <c r="BU147" s="72"/>
      <c r="BV147"/>
      <c r="BW147" s="72" t="s">
        <v>331</v>
      </c>
      <c r="BX147" s="72"/>
      <c r="BY147"/>
      <c r="BZ147" s="67"/>
      <c r="CA147" s="67"/>
      <c r="CB147"/>
      <c r="CC147" s="67"/>
      <c r="CD147" s="67"/>
      <c r="CE147"/>
      <c r="CF147" s="67"/>
      <c r="CG147" s="67"/>
      <c r="CH147"/>
      <c r="CI147" s="67"/>
      <c r="CJ147" s="67"/>
      <c r="CK147" s="67"/>
      <c r="CL147"/>
      <c r="CM147" s="67"/>
      <c r="CN147" s="67"/>
      <c r="CO147" s="67"/>
      <c r="CP147" s="67"/>
      <c r="CQ147"/>
      <c r="CR147" s="67"/>
      <c r="CS147" s="67"/>
      <c r="CT147" s="67"/>
      <c r="CU147"/>
      <c r="CV147" s="67"/>
      <c r="CW147" s="67"/>
      <c r="AMH147" s="73"/>
      <c r="AMI147" s="73"/>
      <c r="AMJ147" s="73"/>
    </row>
    <row r="148" spans="1:1024" s="76" customFormat="1" x14ac:dyDescent="0.25">
      <c r="A148" s="65" t="s">
        <v>110</v>
      </c>
      <c r="B148" s="66" t="s">
        <v>111</v>
      </c>
      <c r="C148" s="65" t="s">
        <v>215</v>
      </c>
      <c r="D148" s="67" t="str">
        <f>VLOOKUP(C148,'[1]PRODUCT LINES'!B:C,2,0)</f>
        <v>PREMIUM-FIBRE-20M</v>
      </c>
      <c r="E148" s="68" t="s">
        <v>722</v>
      </c>
      <c r="F148" s="67" t="s">
        <v>723</v>
      </c>
      <c r="G148" s="67" t="s">
        <v>724</v>
      </c>
      <c r="H148" s="67" t="s">
        <v>113</v>
      </c>
      <c r="I148" s="67">
        <v>1</v>
      </c>
      <c r="J148" s="67" t="s">
        <v>631</v>
      </c>
      <c r="K148" s="67" t="s">
        <v>683</v>
      </c>
      <c r="L148" s="67" t="s">
        <v>606</v>
      </c>
      <c r="M148" s="69" t="s">
        <v>699</v>
      </c>
      <c r="N148" s="67" t="s">
        <v>685</v>
      </c>
      <c r="O148" s="67"/>
      <c r="P148" s="67" t="s">
        <v>443</v>
      </c>
      <c r="Q148" s="67"/>
      <c r="R148" s="82"/>
      <c r="S148" s="67"/>
      <c r="T148"/>
      <c r="U148" s="72" t="s">
        <v>331</v>
      </c>
      <c r="V148" s="72"/>
      <c r="W148"/>
      <c r="X148" s="72" t="s">
        <v>331</v>
      </c>
      <c r="Y148" s="72"/>
      <c r="Z148"/>
      <c r="AA148" s="72" t="s">
        <v>331</v>
      </c>
      <c r="AB148" s="72"/>
      <c r="AC148"/>
      <c r="AD148" s="72" t="s">
        <v>329</v>
      </c>
      <c r="AE148" s="71" t="s">
        <v>292</v>
      </c>
      <c r="AF148" s="71" t="s">
        <v>291</v>
      </c>
      <c r="AG148" s="71"/>
      <c r="AH148" s="72"/>
      <c r="AI148" s="72" t="s">
        <v>292</v>
      </c>
      <c r="AJ148" s="72"/>
      <c r="AK148"/>
      <c r="AL148" s="72" t="s">
        <v>331</v>
      </c>
      <c r="AM148" s="72"/>
      <c r="AN148"/>
      <c r="AO148" s="72" t="s">
        <v>329</v>
      </c>
      <c r="AP148" s="72" t="s">
        <v>700</v>
      </c>
      <c r="AQ148" s="72" t="s">
        <v>297</v>
      </c>
      <c r="AR148" s="72"/>
      <c r="AS148" s="72"/>
      <c r="AT148" s="72"/>
      <c r="AU148" s="72"/>
      <c r="AV148" s="72" t="s">
        <v>298</v>
      </c>
      <c r="AW148" s="72" t="s">
        <v>299</v>
      </c>
      <c r="AX148" s="72" t="s">
        <v>300</v>
      </c>
      <c r="AY148"/>
      <c r="AZ148" s="70" t="s">
        <v>329</v>
      </c>
      <c r="BA148" s="70" t="s">
        <v>330</v>
      </c>
      <c r="BB148"/>
      <c r="BC148" s="72" t="s">
        <v>331</v>
      </c>
      <c r="BD148" s="72"/>
      <c r="BE148"/>
      <c r="BF148" s="72" t="s">
        <v>329</v>
      </c>
      <c r="BG148" s="71" t="s">
        <v>302</v>
      </c>
      <c r="BH148" s="71" t="s">
        <v>301</v>
      </c>
      <c r="BI148" s="71"/>
      <c r="BJ148" s="72" t="s">
        <v>302</v>
      </c>
      <c r="BK148"/>
      <c r="BL148" s="72" t="s">
        <v>329</v>
      </c>
      <c r="BM148" s="71" t="s">
        <v>303</v>
      </c>
      <c r="BN148" s="72" t="s">
        <v>290</v>
      </c>
      <c r="BO148" s="72"/>
      <c r="BP148" s="72" t="s">
        <v>303</v>
      </c>
      <c r="BQ148" s="72"/>
      <c r="BR148"/>
      <c r="BS148" s="72" t="s">
        <v>331</v>
      </c>
      <c r="BT148" s="72"/>
      <c r="BU148" s="72"/>
      <c r="BV148"/>
      <c r="BW148" s="72" t="s">
        <v>331</v>
      </c>
      <c r="BX148" s="72"/>
      <c r="BY148"/>
      <c r="BZ148" s="72" t="s">
        <v>331</v>
      </c>
      <c r="CA148" s="71"/>
      <c r="CB148"/>
      <c r="CC148" s="72" t="s">
        <v>331</v>
      </c>
      <c r="CD148" s="71"/>
      <c r="CE148"/>
      <c r="CF148" s="72" t="s">
        <v>331</v>
      </c>
      <c r="CG148" s="71"/>
      <c r="CH148"/>
      <c r="CI148" s="72" t="s">
        <v>331</v>
      </c>
      <c r="CJ148" s="71"/>
      <c r="CK148" s="71"/>
      <c r="CL148"/>
      <c r="CM148" s="72" t="s">
        <v>331</v>
      </c>
      <c r="CN148" s="71"/>
      <c r="CO148" s="71"/>
      <c r="CP148" s="71"/>
      <c r="CQ148"/>
      <c r="CR148" s="72" t="s">
        <v>331</v>
      </c>
      <c r="CS148" s="71"/>
      <c r="CT148" s="71"/>
      <c r="CU148"/>
      <c r="CV148" s="72" t="s">
        <v>331</v>
      </c>
      <c r="CW148" s="71"/>
      <c r="AMH148" s="73"/>
      <c r="AMI148" s="73"/>
      <c r="AMJ148" s="73"/>
    </row>
    <row r="149" spans="1:1024" s="76" customFormat="1" x14ac:dyDescent="0.25">
      <c r="A149" s="65" t="s">
        <v>110</v>
      </c>
      <c r="B149" s="66" t="s">
        <v>111</v>
      </c>
      <c r="C149" s="65" t="s">
        <v>215</v>
      </c>
      <c r="D149" s="67" t="str">
        <f>VLOOKUP(C149,'[1]PRODUCT LINES'!B:C,2,0)</f>
        <v>PREMIUM-FIBRE-20M</v>
      </c>
      <c r="E149" s="68" t="s">
        <v>725</v>
      </c>
      <c r="F149" s="67" t="s">
        <v>726</v>
      </c>
      <c r="G149" s="67" t="s">
        <v>727</v>
      </c>
      <c r="H149" s="67" t="s">
        <v>113</v>
      </c>
      <c r="I149" s="67">
        <v>6</v>
      </c>
      <c r="J149" s="67" t="s">
        <v>631</v>
      </c>
      <c r="K149" s="67" t="s">
        <v>683</v>
      </c>
      <c r="L149" s="67" t="s">
        <v>606</v>
      </c>
      <c r="M149" s="69" t="s">
        <v>704</v>
      </c>
      <c r="N149" s="67" t="s">
        <v>685</v>
      </c>
      <c r="O149" s="67"/>
      <c r="P149" s="67" t="s">
        <v>443</v>
      </c>
      <c r="Q149" s="67"/>
      <c r="R149" s="82"/>
      <c r="S149" s="67"/>
      <c r="T149"/>
      <c r="U149" s="72" t="s">
        <v>331</v>
      </c>
      <c r="V149" s="72"/>
      <c r="W149"/>
      <c r="X149" s="72" t="s">
        <v>331</v>
      </c>
      <c r="Y149" s="72"/>
      <c r="Z149"/>
      <c r="AA149" s="72" t="s">
        <v>331</v>
      </c>
      <c r="AB149" s="72"/>
      <c r="AC149"/>
      <c r="AD149" s="72" t="s">
        <v>329</v>
      </c>
      <c r="AE149" s="71" t="s">
        <v>292</v>
      </c>
      <c r="AF149" s="71" t="s">
        <v>291</v>
      </c>
      <c r="AG149" s="71"/>
      <c r="AH149" s="72"/>
      <c r="AI149" s="72" t="s">
        <v>292</v>
      </c>
      <c r="AJ149" s="72"/>
      <c r="AK149"/>
      <c r="AL149" s="72" t="s">
        <v>331</v>
      </c>
      <c r="AM149" s="72"/>
      <c r="AN149"/>
      <c r="AO149" s="72" t="s">
        <v>329</v>
      </c>
      <c r="AP149" s="72" t="s">
        <v>700</v>
      </c>
      <c r="AQ149" s="72" t="s">
        <v>297</v>
      </c>
      <c r="AR149" s="72"/>
      <c r="AS149" s="72"/>
      <c r="AT149" s="72"/>
      <c r="AU149" s="72"/>
      <c r="AV149" s="72" t="s">
        <v>298</v>
      </c>
      <c r="AW149" s="72" t="s">
        <v>299</v>
      </c>
      <c r="AX149" s="72" t="s">
        <v>300</v>
      </c>
      <c r="AY149"/>
      <c r="AZ149" s="70" t="s">
        <v>329</v>
      </c>
      <c r="BA149" s="70" t="s">
        <v>330</v>
      </c>
      <c r="BB149"/>
      <c r="BC149" s="72" t="s">
        <v>331</v>
      </c>
      <c r="BD149" s="72"/>
      <c r="BE149"/>
      <c r="BF149" s="72" t="s">
        <v>329</v>
      </c>
      <c r="BG149" s="71" t="s">
        <v>302</v>
      </c>
      <c r="BH149" s="71" t="s">
        <v>301</v>
      </c>
      <c r="BI149" s="71"/>
      <c r="BJ149" s="72" t="s">
        <v>302</v>
      </c>
      <c r="BK149"/>
      <c r="BL149" s="72" t="s">
        <v>329</v>
      </c>
      <c r="BM149" s="71" t="s">
        <v>303</v>
      </c>
      <c r="BN149" s="72" t="s">
        <v>290</v>
      </c>
      <c r="BO149" s="72"/>
      <c r="BP149" s="72" t="s">
        <v>303</v>
      </c>
      <c r="BQ149" s="72"/>
      <c r="BR149"/>
      <c r="BS149" s="72" t="s">
        <v>331</v>
      </c>
      <c r="BT149" s="72"/>
      <c r="BU149" s="72"/>
      <c r="BV149"/>
      <c r="BW149" s="72" t="s">
        <v>331</v>
      </c>
      <c r="BX149" s="72"/>
      <c r="BY149"/>
      <c r="BZ149" s="72" t="s">
        <v>331</v>
      </c>
      <c r="CA149" s="71"/>
      <c r="CB149"/>
      <c r="CC149" s="72" t="s">
        <v>331</v>
      </c>
      <c r="CD149" s="71"/>
      <c r="CE149"/>
      <c r="CF149" s="72" t="s">
        <v>331</v>
      </c>
      <c r="CG149" s="71"/>
      <c r="CH149"/>
      <c r="CI149" s="72" t="s">
        <v>331</v>
      </c>
      <c r="CJ149" s="71"/>
      <c r="CK149" s="71"/>
      <c r="CL149"/>
      <c r="CM149" s="72" t="s">
        <v>331</v>
      </c>
      <c r="CN149" s="71"/>
      <c r="CO149" s="71"/>
      <c r="CP149" s="71"/>
      <c r="CQ149"/>
      <c r="CR149" s="72" t="s">
        <v>331</v>
      </c>
      <c r="CS149" s="71"/>
      <c r="CT149" s="71"/>
      <c r="CU149"/>
      <c r="CV149" s="72" t="s">
        <v>331</v>
      </c>
      <c r="CW149" s="71"/>
      <c r="AMH149" s="73"/>
      <c r="AMI149" s="73"/>
      <c r="AMJ149" s="73"/>
    </row>
    <row r="150" spans="1:1024" s="76" customFormat="1" x14ac:dyDescent="0.25">
      <c r="A150" s="65" t="s">
        <v>110</v>
      </c>
      <c r="B150" s="66" t="s">
        <v>111</v>
      </c>
      <c r="C150" s="65" t="s">
        <v>215</v>
      </c>
      <c r="D150" s="67" t="str">
        <f>VLOOKUP(C150,'[1]PRODUCT LINES'!B:C,2,0)</f>
        <v>PREMIUM-FIBRE-20M</v>
      </c>
      <c r="E150" s="68" t="s">
        <v>728</v>
      </c>
      <c r="F150" s="67" t="s">
        <v>729</v>
      </c>
      <c r="G150" s="67" t="s">
        <v>730</v>
      </c>
      <c r="H150" s="67" t="s">
        <v>113</v>
      </c>
      <c r="I150" s="67">
        <v>7</v>
      </c>
      <c r="J150" s="67" t="s">
        <v>631</v>
      </c>
      <c r="K150" s="67" t="s">
        <v>683</v>
      </c>
      <c r="L150" s="67" t="s">
        <v>606</v>
      </c>
      <c r="M150" s="69" t="s">
        <v>708</v>
      </c>
      <c r="N150" s="67" t="s">
        <v>685</v>
      </c>
      <c r="O150" s="67"/>
      <c r="P150" s="67" t="s">
        <v>443</v>
      </c>
      <c r="Q150" s="67"/>
      <c r="R150" s="82"/>
      <c r="S150" s="67"/>
      <c r="T150"/>
      <c r="U150" s="72" t="s">
        <v>331</v>
      </c>
      <c r="V150" s="72"/>
      <c r="W150"/>
      <c r="X150" s="72" t="s">
        <v>331</v>
      </c>
      <c r="Y150" s="72"/>
      <c r="Z150"/>
      <c r="AA150" s="72" t="s">
        <v>331</v>
      </c>
      <c r="AB150" s="72"/>
      <c r="AC150"/>
      <c r="AD150" s="72" t="s">
        <v>329</v>
      </c>
      <c r="AE150" s="71" t="s">
        <v>292</v>
      </c>
      <c r="AF150" s="71" t="s">
        <v>291</v>
      </c>
      <c r="AG150" s="71"/>
      <c r="AH150" s="72"/>
      <c r="AI150" s="72" t="s">
        <v>292</v>
      </c>
      <c r="AJ150" s="72"/>
      <c r="AK150"/>
      <c r="AL150" s="72" t="s">
        <v>331</v>
      </c>
      <c r="AM150" s="72"/>
      <c r="AN150"/>
      <c r="AO150" s="72" t="s">
        <v>329</v>
      </c>
      <c r="AP150" s="72" t="s">
        <v>700</v>
      </c>
      <c r="AQ150" s="72" t="s">
        <v>297</v>
      </c>
      <c r="AR150" s="72"/>
      <c r="AS150" s="72"/>
      <c r="AT150" s="72"/>
      <c r="AU150" s="72"/>
      <c r="AV150" s="72" t="s">
        <v>298</v>
      </c>
      <c r="AW150" s="72" t="s">
        <v>299</v>
      </c>
      <c r="AX150" s="72" t="s">
        <v>300</v>
      </c>
      <c r="AY150"/>
      <c r="AZ150" s="70" t="s">
        <v>329</v>
      </c>
      <c r="BA150" s="70" t="s">
        <v>330</v>
      </c>
      <c r="BB150"/>
      <c r="BC150" s="72" t="s">
        <v>331</v>
      </c>
      <c r="BD150" s="72"/>
      <c r="BE150"/>
      <c r="BF150" s="72" t="s">
        <v>329</v>
      </c>
      <c r="BG150" s="71" t="s">
        <v>302</v>
      </c>
      <c r="BH150" s="71" t="s">
        <v>301</v>
      </c>
      <c r="BI150" s="71"/>
      <c r="BJ150" s="72" t="s">
        <v>302</v>
      </c>
      <c r="BK150"/>
      <c r="BL150" s="72" t="s">
        <v>329</v>
      </c>
      <c r="BM150" s="71" t="s">
        <v>303</v>
      </c>
      <c r="BN150" s="72" t="s">
        <v>290</v>
      </c>
      <c r="BO150" s="72"/>
      <c r="BP150" s="72" t="s">
        <v>303</v>
      </c>
      <c r="BQ150" s="72"/>
      <c r="BR150"/>
      <c r="BS150" s="72" t="s">
        <v>331</v>
      </c>
      <c r="BT150" s="72"/>
      <c r="BU150" s="72"/>
      <c r="BV150"/>
      <c r="BW150" s="72" t="s">
        <v>331</v>
      </c>
      <c r="BX150" s="72"/>
      <c r="BY150"/>
      <c r="BZ150" s="72" t="s">
        <v>331</v>
      </c>
      <c r="CA150" s="71"/>
      <c r="CB150"/>
      <c r="CC150" s="72" t="s">
        <v>331</v>
      </c>
      <c r="CD150" s="71"/>
      <c r="CE150"/>
      <c r="CF150" s="72" t="s">
        <v>331</v>
      </c>
      <c r="CG150" s="71"/>
      <c r="CH150"/>
      <c r="CI150" s="72" t="s">
        <v>331</v>
      </c>
      <c r="CJ150" s="71"/>
      <c r="CK150" s="71"/>
      <c r="CL150"/>
      <c r="CM150" s="72" t="s">
        <v>331</v>
      </c>
      <c r="CN150" s="71"/>
      <c r="CO150" s="71"/>
      <c r="CP150" s="71"/>
      <c r="CQ150"/>
      <c r="CR150" s="72" t="s">
        <v>331</v>
      </c>
      <c r="CS150" s="71"/>
      <c r="CT150" s="71"/>
      <c r="CU150"/>
      <c r="CV150" s="72" t="s">
        <v>331</v>
      </c>
      <c r="CW150" s="71"/>
      <c r="AMH150" s="73"/>
      <c r="AMI150" s="73"/>
      <c r="AMJ150" s="73"/>
    </row>
    <row r="151" spans="1:1024" s="76" customFormat="1" x14ac:dyDescent="0.25">
      <c r="A151" s="65" t="s">
        <v>110</v>
      </c>
      <c r="B151" s="66" t="s">
        <v>111</v>
      </c>
      <c r="C151" s="65" t="s">
        <v>215</v>
      </c>
      <c r="D151" s="67" t="str">
        <f>VLOOKUP(C151,'[1]PRODUCT LINES'!B:C,2,0)</f>
        <v>PREMIUM-FIBRE-20M</v>
      </c>
      <c r="E151" s="68" t="s">
        <v>731</v>
      </c>
      <c r="F151" s="67" t="s">
        <v>732</v>
      </c>
      <c r="G151" s="67" t="s">
        <v>733</v>
      </c>
      <c r="H151" s="67" t="s">
        <v>113</v>
      </c>
      <c r="I151" s="67">
        <v>8</v>
      </c>
      <c r="J151" s="67" t="s">
        <v>631</v>
      </c>
      <c r="K151" s="67" t="s">
        <v>683</v>
      </c>
      <c r="L151" s="67" t="s">
        <v>606</v>
      </c>
      <c r="M151" s="69" t="s">
        <v>712</v>
      </c>
      <c r="N151" s="67" t="s">
        <v>685</v>
      </c>
      <c r="O151" s="67"/>
      <c r="P151" s="67" t="s">
        <v>443</v>
      </c>
      <c r="Q151" s="67"/>
      <c r="R151" s="82"/>
      <c r="S151" s="67"/>
      <c r="T151"/>
      <c r="U151" s="72" t="s">
        <v>331</v>
      </c>
      <c r="V151" s="72"/>
      <c r="W151"/>
      <c r="X151" s="72" t="s">
        <v>331</v>
      </c>
      <c r="Y151" s="72"/>
      <c r="Z151"/>
      <c r="AA151" s="72" t="s">
        <v>331</v>
      </c>
      <c r="AB151" s="72"/>
      <c r="AC151"/>
      <c r="AD151" s="72" t="s">
        <v>329</v>
      </c>
      <c r="AE151" s="71" t="s">
        <v>292</v>
      </c>
      <c r="AF151" s="71" t="s">
        <v>291</v>
      </c>
      <c r="AG151" s="71"/>
      <c r="AH151" s="72"/>
      <c r="AI151" s="72" t="s">
        <v>292</v>
      </c>
      <c r="AJ151" s="72"/>
      <c r="AK151"/>
      <c r="AL151" s="72" t="s">
        <v>331</v>
      </c>
      <c r="AM151" s="72"/>
      <c r="AN151"/>
      <c r="AO151" s="72" t="s">
        <v>329</v>
      </c>
      <c r="AP151" s="72" t="s">
        <v>700</v>
      </c>
      <c r="AQ151" s="72" t="s">
        <v>297</v>
      </c>
      <c r="AR151" s="72"/>
      <c r="AS151" s="72"/>
      <c r="AT151" s="72"/>
      <c r="AU151" s="72"/>
      <c r="AV151" s="72" t="s">
        <v>298</v>
      </c>
      <c r="AW151" s="72" t="s">
        <v>299</v>
      </c>
      <c r="AX151" s="72" t="s">
        <v>300</v>
      </c>
      <c r="AY151"/>
      <c r="AZ151" s="70" t="s">
        <v>329</v>
      </c>
      <c r="BA151" s="70" t="s">
        <v>330</v>
      </c>
      <c r="BB151"/>
      <c r="BC151" s="72" t="s">
        <v>331</v>
      </c>
      <c r="BD151" s="72"/>
      <c r="BE151"/>
      <c r="BF151" s="72" t="s">
        <v>329</v>
      </c>
      <c r="BG151" s="71" t="s">
        <v>302</v>
      </c>
      <c r="BH151" s="71" t="s">
        <v>301</v>
      </c>
      <c r="BI151" s="71"/>
      <c r="BJ151" s="72" t="s">
        <v>302</v>
      </c>
      <c r="BK151"/>
      <c r="BL151" s="72" t="s">
        <v>329</v>
      </c>
      <c r="BM151" s="71" t="s">
        <v>303</v>
      </c>
      <c r="BN151" s="72" t="s">
        <v>290</v>
      </c>
      <c r="BO151" s="72"/>
      <c r="BP151" s="72" t="s">
        <v>303</v>
      </c>
      <c r="BQ151" s="72"/>
      <c r="BR151"/>
      <c r="BS151" s="72" t="s">
        <v>331</v>
      </c>
      <c r="BT151" s="72"/>
      <c r="BU151" s="72"/>
      <c r="BV151"/>
      <c r="BW151" s="72" t="s">
        <v>331</v>
      </c>
      <c r="BX151" s="72"/>
      <c r="BY151"/>
      <c r="BZ151" s="72" t="s">
        <v>331</v>
      </c>
      <c r="CA151" s="71"/>
      <c r="CB151"/>
      <c r="CC151" s="72" t="s">
        <v>331</v>
      </c>
      <c r="CD151" s="71"/>
      <c r="CE151"/>
      <c r="CF151" s="72" t="s">
        <v>331</v>
      </c>
      <c r="CG151" s="71"/>
      <c r="CH151"/>
      <c r="CI151" s="72" t="s">
        <v>331</v>
      </c>
      <c r="CJ151" s="71"/>
      <c r="CK151" s="71"/>
      <c r="CL151"/>
      <c r="CM151" s="72" t="s">
        <v>331</v>
      </c>
      <c r="CN151" s="71"/>
      <c r="CO151" s="71"/>
      <c r="CP151" s="71"/>
      <c r="CQ151"/>
      <c r="CR151" s="72" t="s">
        <v>331</v>
      </c>
      <c r="CS151" s="71"/>
      <c r="CT151" s="71"/>
      <c r="CU151"/>
      <c r="CV151" s="72" t="s">
        <v>331</v>
      </c>
      <c r="CW151" s="71"/>
      <c r="AMH151" s="73"/>
      <c r="AMI151" s="73"/>
      <c r="AMJ151" s="73"/>
    </row>
    <row r="152" spans="1:1024" s="76" customFormat="1" x14ac:dyDescent="0.25">
      <c r="T152"/>
      <c r="U152" s="78" t="s">
        <v>331</v>
      </c>
      <c r="V152" s="78"/>
      <c r="W152"/>
      <c r="X152" s="78" t="s">
        <v>331</v>
      </c>
      <c r="Y152" s="78"/>
      <c r="Z152"/>
      <c r="AA152" s="78" t="s">
        <v>331</v>
      </c>
      <c r="AB152" s="78"/>
      <c r="AC152"/>
      <c r="AD152" s="78"/>
      <c r="AE152" s="73"/>
      <c r="AF152" s="73"/>
      <c r="AG152" s="73"/>
      <c r="AH152" s="78"/>
      <c r="AI152" s="78"/>
      <c r="AJ152" s="78"/>
      <c r="AK152"/>
      <c r="AL152" s="78"/>
      <c r="AM152" s="78"/>
      <c r="AN152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/>
      <c r="AZ152" s="78"/>
      <c r="BA152" s="78"/>
      <c r="BB152"/>
      <c r="BC152" s="78"/>
      <c r="BD152" s="78"/>
      <c r="BE152"/>
      <c r="BF152" s="78"/>
      <c r="BG152" s="73"/>
      <c r="BH152" s="73"/>
      <c r="BI152" s="73"/>
      <c r="BJ152" s="78"/>
      <c r="BK152"/>
      <c r="BL152" s="78"/>
      <c r="BM152" s="78"/>
      <c r="BN152" s="78"/>
      <c r="BO152" s="78"/>
      <c r="BP152" s="78"/>
      <c r="BQ152" s="78"/>
      <c r="BR152"/>
      <c r="BS152" s="78"/>
      <c r="BT152" s="78"/>
      <c r="BU152" s="78"/>
      <c r="BV152"/>
      <c r="BW152" s="78"/>
      <c r="BX152" s="78"/>
      <c r="BY152"/>
      <c r="BZ152" s="73"/>
      <c r="CA152" s="73"/>
      <c r="CB152"/>
      <c r="CC152" s="73"/>
      <c r="CD152" s="73"/>
      <c r="CE152"/>
      <c r="CF152" s="73"/>
      <c r="CG152" s="73"/>
      <c r="CH152"/>
      <c r="CI152" s="73"/>
      <c r="CJ152" s="73"/>
      <c r="CK152" s="73"/>
      <c r="CL152"/>
      <c r="CM152" s="73"/>
      <c r="CN152" s="73"/>
      <c r="CO152" s="73"/>
      <c r="CP152" s="73"/>
      <c r="CQ152"/>
      <c r="CR152" s="73"/>
      <c r="CS152" s="73"/>
      <c r="CT152" s="73"/>
      <c r="CU152"/>
      <c r="CV152" s="73"/>
      <c r="CW152" s="73"/>
      <c r="AMH152" s="73"/>
      <c r="AMI152" s="73"/>
      <c r="AMJ152" s="73"/>
    </row>
    <row r="153" spans="1:1024" s="76" customFormat="1" x14ac:dyDescent="0.25">
      <c r="A153" s="65" t="s">
        <v>110</v>
      </c>
      <c r="B153" s="66" t="s">
        <v>111</v>
      </c>
      <c r="C153" s="65" t="s">
        <v>218</v>
      </c>
      <c r="D153" s="67" t="s">
        <v>219</v>
      </c>
      <c r="E153" s="68" t="s">
        <v>734</v>
      </c>
      <c r="F153" s="67" t="s">
        <v>735</v>
      </c>
      <c r="G153" s="67" t="s">
        <v>736</v>
      </c>
      <c r="H153" s="67" t="s">
        <v>113</v>
      </c>
      <c r="I153" s="67">
        <v>1</v>
      </c>
      <c r="J153" s="67" t="s">
        <v>631</v>
      </c>
      <c r="K153" s="67" t="s">
        <v>683</v>
      </c>
      <c r="L153" s="67" t="s">
        <v>737</v>
      </c>
      <c r="M153" s="69" t="s">
        <v>684</v>
      </c>
      <c r="N153" s="67" t="s">
        <v>685</v>
      </c>
      <c r="O153" s="67"/>
      <c r="P153" s="67" t="s">
        <v>443</v>
      </c>
      <c r="Q153" s="67"/>
      <c r="R153" s="82"/>
      <c r="S153" s="67"/>
      <c r="T153"/>
      <c r="U153" s="72" t="s">
        <v>331</v>
      </c>
      <c r="V153" s="72"/>
      <c r="W153"/>
      <c r="X153" s="72" t="s">
        <v>331</v>
      </c>
      <c r="Y153" s="72"/>
      <c r="Z153"/>
      <c r="AA153" s="72" t="s">
        <v>331</v>
      </c>
      <c r="AB153" s="72"/>
      <c r="AC153"/>
      <c r="AD153" s="72" t="s">
        <v>329</v>
      </c>
      <c r="AE153" s="67" t="str">
        <f>IF(AD153="true",CONCATENATE(IF(AG153="","",CONCATENATE(AG153,", ")),IF(AH153="","",CONCATENATE(AH153, ", ")),IF(AI153="","",AI153)),"_")</f>
        <v>4h_24_7</v>
      </c>
      <c r="AF153" s="67" t="str">
        <f>$AH$4</f>
        <v>4h_bhbd</v>
      </c>
      <c r="AG153" s="67"/>
      <c r="AH153" s="71"/>
      <c r="AI153" s="72" t="str">
        <f>AI$4</f>
        <v>4h_24_7</v>
      </c>
      <c r="AJ153" s="72"/>
      <c r="AK153"/>
      <c r="AL153" s="72" t="s">
        <v>331</v>
      </c>
      <c r="AM153" s="72"/>
      <c r="AN153"/>
      <c r="AO153" s="72" t="s">
        <v>329</v>
      </c>
      <c r="AP153" s="71" t="str">
        <f>IF(AO153="true",CONCATENATE(IF(AU153="","",CONCATENATE(AU$4,", ")),IF(AV153="","",AV$4), ", ",IF(AW153="","",AW$4),", ",IF(AX153="","",AX$4)),"_")</f>
        <v>30-60m, 60-120m, 120m+</v>
      </c>
      <c r="AQ153" s="71" t="str">
        <f>AU$4</f>
        <v>0-30m</v>
      </c>
      <c r="AR153" s="72"/>
      <c r="AS153" s="72"/>
      <c r="AT153" s="72"/>
      <c r="AU153" s="72"/>
      <c r="AV153" s="72" t="str">
        <f t="shared" ref="AV153:AX154" si="101">AV$4</f>
        <v>30-60m</v>
      </c>
      <c r="AW153" s="72" t="str">
        <f t="shared" si="101"/>
        <v>60-120m</v>
      </c>
      <c r="AX153" s="72" t="str">
        <f t="shared" si="101"/>
        <v>120m+</v>
      </c>
      <c r="AY153"/>
      <c r="AZ153" s="70" t="s">
        <v>329</v>
      </c>
      <c r="BA153" s="72" t="s">
        <v>330</v>
      </c>
      <c r="BB153"/>
      <c r="BC153" s="72" t="s">
        <v>331</v>
      </c>
      <c r="BD153" s="72"/>
      <c r="BE153"/>
      <c r="BF153" s="72" t="s">
        <v>329</v>
      </c>
      <c r="BG153" s="67" t="str">
        <f>IF(BF153="true",CONCATENATE(IF(BJ153="","",$BJ$4)),"_")</f>
        <v>36_months</v>
      </c>
      <c r="BH153" s="67" t="str">
        <f>BI$4</f>
        <v>12_months</v>
      </c>
      <c r="BI153" s="67"/>
      <c r="BJ153" s="71" t="str">
        <f>BJ$4</f>
        <v>36_months</v>
      </c>
      <c r="BK153"/>
      <c r="BL153" s="70" t="s">
        <v>329</v>
      </c>
      <c r="BM153" s="71" t="str">
        <f>IF(BL153="true",CONCATENATE(IF(BO153="","",CONCATENATE(BO$4,", ")),IF(BP153="","",BP$4),IF(BQ153="","",CONCATENATE(", ",BQ$4))),"_")</f>
        <v>active_standby</v>
      </c>
      <c r="BN153" s="71" t="str">
        <f>$BO$4</f>
        <v>none</v>
      </c>
      <c r="BO153" s="71"/>
      <c r="BP153" s="72" t="str">
        <f>BP$4</f>
        <v>active_standby</v>
      </c>
      <c r="BQ153" s="72"/>
      <c r="BR153"/>
      <c r="BS153" s="72" t="s">
        <v>331</v>
      </c>
      <c r="BT153" s="72"/>
      <c r="BU153" s="72"/>
      <c r="BV153"/>
      <c r="BW153" s="72" t="s">
        <v>331</v>
      </c>
      <c r="BX153" s="72"/>
      <c r="BY153"/>
      <c r="BZ153" s="72" t="s">
        <v>331</v>
      </c>
      <c r="CA153" s="71"/>
      <c r="CB153"/>
      <c r="CC153" s="72" t="s">
        <v>331</v>
      </c>
      <c r="CD153" s="71"/>
      <c r="CE153"/>
      <c r="CF153" s="72" t="s">
        <v>331</v>
      </c>
      <c r="CG153" s="71"/>
      <c r="CH153"/>
      <c r="CI153" s="72" t="s">
        <v>331</v>
      </c>
      <c r="CJ153" s="71"/>
      <c r="CK153" s="71"/>
      <c r="CL153"/>
      <c r="CM153" s="72" t="s">
        <v>331</v>
      </c>
      <c r="CN153" s="71"/>
      <c r="CO153" s="71"/>
      <c r="CP153" s="71"/>
      <c r="CQ153"/>
      <c r="CR153" s="72" t="s">
        <v>331</v>
      </c>
      <c r="CS153" s="71"/>
      <c r="CT153" s="71"/>
      <c r="CU153"/>
      <c r="CV153" s="72" t="s">
        <v>331</v>
      </c>
      <c r="CW153" s="71"/>
      <c r="AMH153" s="73"/>
      <c r="AMI153" s="73"/>
      <c r="AMJ153" s="73"/>
    </row>
    <row r="154" spans="1:1024" s="76" customFormat="1" x14ac:dyDescent="0.25">
      <c r="A154" s="65" t="s">
        <v>110</v>
      </c>
      <c r="B154" s="66" t="s">
        <v>111</v>
      </c>
      <c r="C154" s="65" t="s">
        <v>218</v>
      </c>
      <c r="D154" s="67" t="s">
        <v>219</v>
      </c>
      <c r="E154" s="68" t="s">
        <v>738</v>
      </c>
      <c r="F154" s="67" t="s">
        <v>739</v>
      </c>
      <c r="G154" s="67" t="s">
        <v>740</v>
      </c>
      <c r="H154" s="67" t="s">
        <v>113</v>
      </c>
      <c r="I154" s="67">
        <v>3</v>
      </c>
      <c r="J154" s="67" t="s">
        <v>631</v>
      </c>
      <c r="K154" s="67" t="s">
        <v>683</v>
      </c>
      <c r="L154" s="67" t="s">
        <v>737</v>
      </c>
      <c r="M154" s="69" t="s">
        <v>694</v>
      </c>
      <c r="N154" s="67" t="s">
        <v>685</v>
      </c>
      <c r="O154" s="67"/>
      <c r="P154" s="67" t="s">
        <v>443</v>
      </c>
      <c r="Q154" s="67"/>
      <c r="R154" s="82"/>
      <c r="S154" s="67"/>
      <c r="T154"/>
      <c r="U154" s="72" t="s">
        <v>331</v>
      </c>
      <c r="V154" s="72"/>
      <c r="W154"/>
      <c r="X154" s="72" t="s">
        <v>331</v>
      </c>
      <c r="Y154" s="72"/>
      <c r="Z154"/>
      <c r="AA154" s="72" t="s">
        <v>331</v>
      </c>
      <c r="AB154" s="72"/>
      <c r="AC154"/>
      <c r="AD154" s="72" t="s">
        <v>329</v>
      </c>
      <c r="AE154" s="67" t="str">
        <f>IF(AD154="true",CONCATENATE(IF(AG154="","",CONCATENATE(AG154,", ")),IF(AH154="","",CONCATENATE(AH154, ", ")),IF(AI154="","",AI154)),"_")</f>
        <v>4h_24_7</v>
      </c>
      <c r="AF154" s="67" t="str">
        <f>$AH$4</f>
        <v>4h_bhbd</v>
      </c>
      <c r="AG154" s="67"/>
      <c r="AH154" s="71"/>
      <c r="AI154" s="72" t="str">
        <f>AI$4</f>
        <v>4h_24_7</v>
      </c>
      <c r="AJ154" s="72"/>
      <c r="AK154"/>
      <c r="AL154" s="72" t="s">
        <v>331</v>
      </c>
      <c r="AM154" s="72"/>
      <c r="AN154"/>
      <c r="AO154" s="72" t="s">
        <v>329</v>
      </c>
      <c r="AP154" s="72" t="str">
        <f>IF(AO154="true",CONCATENATE(IF(AU154="","",CONCATENATE(AU$4,", ")),IF(AV154="","",AV$4), ", ",IF(AW154="","",AW$4),", ",IF(AX154="","",AX$4)),"_")</f>
        <v>30-60m, 60-120m, 120m+</v>
      </c>
      <c r="AQ154" s="72" t="str">
        <f>AU$4</f>
        <v>0-30m</v>
      </c>
      <c r="AR154" s="72"/>
      <c r="AS154" s="72"/>
      <c r="AT154" s="72"/>
      <c r="AU154" s="72"/>
      <c r="AV154" s="72" t="str">
        <f t="shared" si="101"/>
        <v>30-60m</v>
      </c>
      <c r="AW154" s="72" t="str">
        <f t="shared" si="101"/>
        <v>60-120m</v>
      </c>
      <c r="AX154" s="72" t="str">
        <f t="shared" si="101"/>
        <v>120m+</v>
      </c>
      <c r="AY154"/>
      <c r="AZ154" s="70" t="s">
        <v>329</v>
      </c>
      <c r="BA154" s="72" t="s">
        <v>329</v>
      </c>
      <c r="BB154"/>
      <c r="BC154" s="72" t="s">
        <v>331</v>
      </c>
      <c r="BD154" s="72"/>
      <c r="BE154"/>
      <c r="BF154" s="72" t="s">
        <v>329</v>
      </c>
      <c r="BG154" s="67" t="str">
        <f>IF(BF154="true",CONCATENATE(IF(BJ154="","",$BJ$4)),"_")</f>
        <v>36_months</v>
      </c>
      <c r="BH154" s="67" t="str">
        <f>BI$4</f>
        <v>12_months</v>
      </c>
      <c r="BI154" s="67"/>
      <c r="BJ154" s="71" t="str">
        <f>BJ$4</f>
        <v>36_months</v>
      </c>
      <c r="BK154"/>
      <c r="BL154" s="70" t="s">
        <v>329</v>
      </c>
      <c r="BM154" s="71" t="str">
        <f>IF(BL154="true",CONCATENATE(IF(BO154="","",CONCATENATE(BO$4,", ")),IF(BP154="","",BP$4),IF(BQ154="","",CONCATENATE(", ",BQ$4))),"_")</f>
        <v>active_standby</v>
      </c>
      <c r="BN154" s="71" t="str">
        <f>$BO$4</f>
        <v>none</v>
      </c>
      <c r="BO154" s="71"/>
      <c r="BP154" s="72" t="str">
        <f>BP$4</f>
        <v>active_standby</v>
      </c>
      <c r="BQ154" s="72"/>
      <c r="BR154"/>
      <c r="BS154" s="72" t="s">
        <v>331</v>
      </c>
      <c r="BT154" s="72"/>
      <c r="BU154" s="72"/>
      <c r="BV154"/>
      <c r="BW154" s="72" t="s">
        <v>331</v>
      </c>
      <c r="BX154" s="72"/>
      <c r="BY154"/>
      <c r="BZ154" s="72" t="s">
        <v>331</v>
      </c>
      <c r="CA154" s="71"/>
      <c r="CB154"/>
      <c r="CC154" s="72" t="s">
        <v>331</v>
      </c>
      <c r="CD154" s="71"/>
      <c r="CE154"/>
      <c r="CF154" s="72" t="s">
        <v>331</v>
      </c>
      <c r="CG154" s="71"/>
      <c r="CH154"/>
      <c r="CI154" s="72" t="s">
        <v>331</v>
      </c>
      <c r="CJ154" s="71"/>
      <c r="CK154" s="71"/>
      <c r="CL154"/>
      <c r="CM154" s="72" t="s">
        <v>331</v>
      </c>
      <c r="CN154" s="71"/>
      <c r="CO154" s="71"/>
      <c r="CP154" s="71"/>
      <c r="CQ154"/>
      <c r="CR154" s="72" t="s">
        <v>331</v>
      </c>
      <c r="CS154" s="71"/>
      <c r="CT154" s="71"/>
      <c r="CU154"/>
      <c r="CV154" s="72" t="s">
        <v>331</v>
      </c>
      <c r="CW154" s="67"/>
      <c r="AMH154" s="73"/>
      <c r="AMI154" s="73"/>
      <c r="AMJ154" s="73"/>
    </row>
    <row r="155" spans="1:1024" s="76" customFormat="1" x14ac:dyDescent="0.25">
      <c r="T155"/>
      <c r="U155" s="78" t="s">
        <v>331</v>
      </c>
      <c r="V155" s="78"/>
      <c r="W155"/>
      <c r="X155" s="78" t="s">
        <v>331</v>
      </c>
      <c r="Y155" s="78"/>
      <c r="Z155"/>
      <c r="AA155" s="78" t="s">
        <v>331</v>
      </c>
      <c r="AB155" s="78"/>
      <c r="AC155"/>
      <c r="AD155" s="78"/>
      <c r="AE155" s="73"/>
      <c r="AF155" s="73"/>
      <c r="AG155" s="73"/>
      <c r="AH155" s="78"/>
      <c r="AI155" s="78"/>
      <c r="AJ155" s="78"/>
      <c r="AK155"/>
      <c r="AL155" s="78"/>
      <c r="AM155" s="78"/>
      <c r="AN155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/>
      <c r="AZ155" s="78"/>
      <c r="BA155" s="78"/>
      <c r="BB155"/>
      <c r="BC155" s="78"/>
      <c r="BD155" s="78"/>
      <c r="BE155"/>
      <c r="BF155" s="78"/>
      <c r="BG155" s="73"/>
      <c r="BH155" s="73"/>
      <c r="BI155" s="73"/>
      <c r="BJ155" s="78"/>
      <c r="BK155"/>
      <c r="BL155" s="78"/>
      <c r="BM155" s="78"/>
      <c r="BN155" s="78"/>
      <c r="BO155" s="78"/>
      <c r="BP155" s="78"/>
      <c r="BQ155" s="78"/>
      <c r="BR155"/>
      <c r="BS155" s="78"/>
      <c r="BT155" s="78"/>
      <c r="BU155" s="78"/>
      <c r="BV155"/>
      <c r="BW155" s="78"/>
      <c r="BX155" s="78"/>
      <c r="BY155"/>
      <c r="BZ155" s="73"/>
      <c r="CA155" s="73"/>
      <c r="CB155"/>
      <c r="CC155" s="73"/>
      <c r="CD155" s="73"/>
      <c r="CE155"/>
      <c r="CF155" s="73"/>
      <c r="CG155" s="73"/>
      <c r="CH155"/>
      <c r="CI155" s="73"/>
      <c r="CJ155" s="73"/>
      <c r="CK155" s="73"/>
      <c r="CL155"/>
      <c r="CM155" s="73"/>
      <c r="CN155" s="73"/>
      <c r="CO155" s="73"/>
      <c r="CP155" s="73"/>
      <c r="CQ155"/>
      <c r="CR155" s="73"/>
      <c r="CS155" s="73"/>
      <c r="CT155" s="73"/>
      <c r="CU155"/>
      <c r="CV155" s="73"/>
      <c r="CW155" s="73"/>
      <c r="AMH155" s="73"/>
      <c r="AMI155" s="73"/>
      <c r="AMJ155" s="73"/>
    </row>
    <row r="156" spans="1:1024" s="76" customFormat="1" x14ac:dyDescent="0.25">
      <c r="A156" s="65" t="s">
        <v>110</v>
      </c>
      <c r="B156" s="66" t="s">
        <v>111</v>
      </c>
      <c r="C156" s="65" t="s">
        <v>221</v>
      </c>
      <c r="D156" s="67" t="s">
        <v>222</v>
      </c>
      <c r="E156" s="68" t="s">
        <v>741</v>
      </c>
      <c r="F156" s="67" t="s">
        <v>742</v>
      </c>
      <c r="G156" s="67" t="s">
        <v>743</v>
      </c>
      <c r="H156" s="67" t="s">
        <v>113</v>
      </c>
      <c r="I156" s="67">
        <v>1</v>
      </c>
      <c r="J156" s="67" t="s">
        <v>631</v>
      </c>
      <c r="K156" s="67" t="s">
        <v>683</v>
      </c>
      <c r="L156" s="67" t="s">
        <v>744</v>
      </c>
      <c r="M156" s="69" t="s">
        <v>684</v>
      </c>
      <c r="N156" s="67" t="s">
        <v>685</v>
      </c>
      <c r="O156" s="67"/>
      <c r="P156" s="67" t="s">
        <v>443</v>
      </c>
      <c r="Q156" s="67"/>
      <c r="R156" s="82"/>
      <c r="S156" s="67"/>
      <c r="T156"/>
      <c r="U156" s="72" t="s">
        <v>331</v>
      </c>
      <c r="V156" s="72"/>
      <c r="W156"/>
      <c r="X156" s="72" t="s">
        <v>331</v>
      </c>
      <c r="Y156" s="72"/>
      <c r="Z156"/>
      <c r="AA156" s="72" t="s">
        <v>331</v>
      </c>
      <c r="AB156" s="72"/>
      <c r="AC156"/>
      <c r="AD156" s="72" t="s">
        <v>329</v>
      </c>
      <c r="AE156" s="67" t="str">
        <f>IF(AD156="true",CONCATENATE(IF(AG156="","",CONCATENATE(AG156,", ")),IF(AH156="","",CONCATENATE(AH156, ", ")),IF(AI156="","",AI156)),"_")</f>
        <v>4h_24_7</v>
      </c>
      <c r="AF156" s="67" t="str">
        <f>$AH$4</f>
        <v>4h_bhbd</v>
      </c>
      <c r="AG156" s="67"/>
      <c r="AH156" s="71"/>
      <c r="AI156" s="72" t="str">
        <f>AI$4</f>
        <v>4h_24_7</v>
      </c>
      <c r="AJ156" s="72"/>
      <c r="AK156"/>
      <c r="AL156" s="72" t="s">
        <v>331</v>
      </c>
      <c r="AM156" s="72"/>
      <c r="AN156"/>
      <c r="AO156" s="72" t="s">
        <v>329</v>
      </c>
      <c r="AP156" s="71" t="str">
        <f>IF(AO156="true",CONCATENATE(IF(AU156="","",CONCATENATE(AU$4,", ")),IF(AV156="","",AV$4), ", ",IF(AW156="","",AW$4),", ",IF(AX156="","",AX$4)),"_")</f>
        <v>30-60m, 60-120m, 120m+</v>
      </c>
      <c r="AQ156" s="71" t="str">
        <f>AU$4</f>
        <v>0-30m</v>
      </c>
      <c r="AR156" s="72"/>
      <c r="AS156" s="72"/>
      <c r="AT156" s="72"/>
      <c r="AU156" s="72"/>
      <c r="AV156" s="72" t="str">
        <f t="shared" ref="AV156:AX157" si="102">AV$4</f>
        <v>30-60m</v>
      </c>
      <c r="AW156" s="72" t="str">
        <f t="shared" si="102"/>
        <v>60-120m</v>
      </c>
      <c r="AX156" s="72" t="str">
        <f t="shared" si="102"/>
        <v>120m+</v>
      </c>
      <c r="AY156"/>
      <c r="AZ156" s="70" t="s">
        <v>329</v>
      </c>
      <c r="BA156" s="72" t="s">
        <v>330</v>
      </c>
      <c r="BB156"/>
      <c r="BC156" s="72" t="s">
        <v>331</v>
      </c>
      <c r="BD156" s="72"/>
      <c r="BE156"/>
      <c r="BF156" s="72" t="s">
        <v>329</v>
      </c>
      <c r="BG156" s="67" t="str">
        <f>IF(BF156="true",CONCATENATE(IF(BJ156="","",$BJ$4)),"_")</f>
        <v>36_months</v>
      </c>
      <c r="BH156" s="67" t="str">
        <f>BI$4</f>
        <v>12_months</v>
      </c>
      <c r="BI156" s="67"/>
      <c r="BJ156" s="71" t="str">
        <f>BJ$4</f>
        <v>36_months</v>
      </c>
      <c r="BK156"/>
      <c r="BL156" s="70" t="s">
        <v>329</v>
      </c>
      <c r="BM156" s="71" t="str">
        <f>IF(BL156="true",CONCATENATE(IF(BO156="","",CONCATENATE(BO$4,", ")),IF(BP156="","",BP$4),IF(BQ156="","",CONCATENATE(", ",BQ$4))),"_")</f>
        <v>active_standby</v>
      </c>
      <c r="BN156" s="71" t="str">
        <f>$BO$4</f>
        <v>none</v>
      </c>
      <c r="BO156" s="71"/>
      <c r="BP156" s="72" t="str">
        <f>BP$4</f>
        <v>active_standby</v>
      </c>
      <c r="BQ156" s="72"/>
      <c r="BR156"/>
      <c r="BS156" s="72" t="s">
        <v>331</v>
      </c>
      <c r="BT156" s="72"/>
      <c r="BU156" s="72"/>
      <c r="BV156"/>
      <c r="BW156" s="72" t="s">
        <v>331</v>
      </c>
      <c r="BX156" s="72"/>
      <c r="BY156"/>
      <c r="BZ156" s="72" t="s">
        <v>331</v>
      </c>
      <c r="CA156" s="71"/>
      <c r="CB156"/>
      <c r="CC156" s="72" t="s">
        <v>331</v>
      </c>
      <c r="CD156" s="71"/>
      <c r="CE156"/>
      <c r="CF156" s="72" t="s">
        <v>331</v>
      </c>
      <c r="CG156" s="71"/>
      <c r="CH156"/>
      <c r="CI156" s="72" t="s">
        <v>331</v>
      </c>
      <c r="CJ156" s="71"/>
      <c r="CK156" s="71"/>
      <c r="CL156"/>
      <c r="CM156" s="72" t="s">
        <v>331</v>
      </c>
      <c r="CN156" s="71"/>
      <c r="CO156" s="71"/>
      <c r="CP156" s="71"/>
      <c r="CQ156"/>
      <c r="CR156" s="72" t="s">
        <v>331</v>
      </c>
      <c r="CS156" s="71"/>
      <c r="CT156" s="71"/>
      <c r="CU156"/>
      <c r="CV156" s="72" t="s">
        <v>331</v>
      </c>
      <c r="CW156" s="67"/>
      <c r="AMH156" s="73"/>
      <c r="AMI156" s="73"/>
      <c r="AMJ156" s="73"/>
    </row>
    <row r="157" spans="1:1024" s="76" customFormat="1" x14ac:dyDescent="0.25">
      <c r="A157" s="65" t="s">
        <v>110</v>
      </c>
      <c r="B157" s="66" t="s">
        <v>111</v>
      </c>
      <c r="C157" s="65" t="s">
        <v>221</v>
      </c>
      <c r="D157" s="67" t="s">
        <v>222</v>
      </c>
      <c r="E157" s="68" t="s">
        <v>745</v>
      </c>
      <c r="F157" s="67" t="s">
        <v>746</v>
      </c>
      <c r="G157" s="67" t="s">
        <v>747</v>
      </c>
      <c r="H157" s="67" t="s">
        <v>113</v>
      </c>
      <c r="I157" s="67">
        <v>3</v>
      </c>
      <c r="J157" s="67" t="s">
        <v>631</v>
      </c>
      <c r="K157" s="67" t="s">
        <v>683</v>
      </c>
      <c r="L157" s="67" t="s">
        <v>744</v>
      </c>
      <c r="M157" s="69" t="s">
        <v>694</v>
      </c>
      <c r="N157" s="67" t="s">
        <v>685</v>
      </c>
      <c r="O157" s="67"/>
      <c r="P157" s="67" t="s">
        <v>443</v>
      </c>
      <c r="Q157" s="67"/>
      <c r="R157" s="82"/>
      <c r="S157" s="67"/>
      <c r="T157"/>
      <c r="U157" s="72" t="s">
        <v>331</v>
      </c>
      <c r="V157" s="72"/>
      <c r="W157"/>
      <c r="X157" s="72" t="s">
        <v>331</v>
      </c>
      <c r="Y157" s="72"/>
      <c r="Z157"/>
      <c r="AA157" s="72" t="s">
        <v>331</v>
      </c>
      <c r="AB157" s="72"/>
      <c r="AC157"/>
      <c r="AD157" s="72" t="s">
        <v>329</v>
      </c>
      <c r="AE157" s="67" t="str">
        <f>IF(AD157="true",CONCATENATE(IF(AG157="","",CONCATENATE(AG157,", ")),IF(AH157="","",CONCATENATE(AH157, ", ")),IF(AI157="","",AI157)),"_")</f>
        <v>4h_24_7</v>
      </c>
      <c r="AF157" s="67" t="str">
        <f>$AH$4</f>
        <v>4h_bhbd</v>
      </c>
      <c r="AG157" s="67"/>
      <c r="AH157" s="71"/>
      <c r="AI157" s="72" t="str">
        <f>AI$4</f>
        <v>4h_24_7</v>
      </c>
      <c r="AJ157" s="72"/>
      <c r="AK157"/>
      <c r="AL157" s="72" t="s">
        <v>331</v>
      </c>
      <c r="AM157" s="72"/>
      <c r="AN157"/>
      <c r="AO157" s="72" t="s">
        <v>329</v>
      </c>
      <c r="AP157" s="72" t="str">
        <f>IF(AO157="true",CONCATENATE(IF(AU157="","",CONCATENATE(AU$4,", ")),IF(AV157="","",AV$4), ", ",IF(AW157="","",AW$4),", ",IF(AX157="","",AX$4)),"_")</f>
        <v>30-60m, 60-120m, 120m+</v>
      </c>
      <c r="AQ157" s="72" t="str">
        <f>AU$4</f>
        <v>0-30m</v>
      </c>
      <c r="AR157" s="72"/>
      <c r="AS157" s="72"/>
      <c r="AT157" s="72"/>
      <c r="AU157" s="72"/>
      <c r="AV157" s="72" t="str">
        <f t="shared" si="102"/>
        <v>30-60m</v>
      </c>
      <c r="AW157" s="72" t="str">
        <f t="shared" si="102"/>
        <v>60-120m</v>
      </c>
      <c r="AX157" s="72" t="str">
        <f t="shared" si="102"/>
        <v>120m+</v>
      </c>
      <c r="AY157"/>
      <c r="AZ157" s="70" t="s">
        <v>329</v>
      </c>
      <c r="BA157" s="72" t="s">
        <v>329</v>
      </c>
      <c r="BB157"/>
      <c r="BC157" s="72" t="s">
        <v>331</v>
      </c>
      <c r="BD157" s="72"/>
      <c r="BE157"/>
      <c r="BF157" s="72" t="s">
        <v>329</v>
      </c>
      <c r="BG157" s="67" t="str">
        <f>IF(BF157="true",CONCATENATE(IF(BJ157="","",$BJ$4)),"_")</f>
        <v>36_months</v>
      </c>
      <c r="BH157" s="67" t="str">
        <f>BI$4</f>
        <v>12_months</v>
      </c>
      <c r="BI157" s="67"/>
      <c r="BJ157" s="71" t="str">
        <f>BJ$4</f>
        <v>36_months</v>
      </c>
      <c r="BK157"/>
      <c r="BL157" s="70" t="s">
        <v>329</v>
      </c>
      <c r="BM157" s="71" t="str">
        <f>IF(BL157="true",CONCATENATE(IF(BO157="","",CONCATENATE(BO$4,", ")),IF(BP157="","",BP$4),IF(BQ157="","",CONCATENATE(", ",BQ$4))),"_")</f>
        <v>active_standby</v>
      </c>
      <c r="BN157" s="71" t="str">
        <f>$BO$4</f>
        <v>none</v>
      </c>
      <c r="BO157" s="71"/>
      <c r="BP157" s="72" t="str">
        <f>BP$4</f>
        <v>active_standby</v>
      </c>
      <c r="BQ157" s="72"/>
      <c r="BR157"/>
      <c r="BS157" s="72" t="s">
        <v>331</v>
      </c>
      <c r="BT157" s="72"/>
      <c r="BU157" s="72"/>
      <c r="BV157"/>
      <c r="BW157" s="72" t="s">
        <v>331</v>
      </c>
      <c r="BX157" s="72"/>
      <c r="BY157"/>
      <c r="BZ157" s="72" t="s">
        <v>331</v>
      </c>
      <c r="CA157" s="71"/>
      <c r="CB157"/>
      <c r="CC157" s="72" t="s">
        <v>331</v>
      </c>
      <c r="CD157" s="71"/>
      <c r="CE157"/>
      <c r="CF157" s="72" t="s">
        <v>331</v>
      </c>
      <c r="CG157" s="71"/>
      <c r="CH157"/>
      <c r="CI157" s="72" t="s">
        <v>331</v>
      </c>
      <c r="CJ157" s="71"/>
      <c r="CK157" s="71"/>
      <c r="CL157"/>
      <c r="CM157" s="72" t="s">
        <v>331</v>
      </c>
      <c r="CN157" s="71"/>
      <c r="CO157" s="71"/>
      <c r="CP157" s="71"/>
      <c r="CQ157"/>
      <c r="CR157" s="72" t="s">
        <v>331</v>
      </c>
      <c r="CS157" s="71"/>
      <c r="CT157" s="71"/>
      <c r="CU157"/>
      <c r="CV157" s="72" t="s">
        <v>331</v>
      </c>
      <c r="CW157" s="67"/>
      <c r="AMH157" s="73"/>
      <c r="AMI157" s="73"/>
      <c r="AMJ157" s="73"/>
    </row>
    <row r="158" spans="1:1024" s="76" customFormat="1" x14ac:dyDescent="0.25">
      <c r="T158"/>
      <c r="U158" s="78"/>
      <c r="V158" s="78"/>
      <c r="W158"/>
      <c r="X158" s="78"/>
      <c r="Y158" s="78"/>
      <c r="Z158"/>
      <c r="AA158" s="78"/>
      <c r="AB158" s="78"/>
      <c r="AC158"/>
      <c r="AD158" s="78"/>
      <c r="AE158" s="73"/>
      <c r="AF158" s="73"/>
      <c r="AG158" s="73"/>
      <c r="AH158" s="78"/>
      <c r="AI158" s="78"/>
      <c r="AJ158" s="78"/>
      <c r="AK158"/>
      <c r="AL158" s="78"/>
      <c r="AM158" s="78"/>
      <c r="AN15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/>
      <c r="AZ158" s="78"/>
      <c r="BA158" s="78"/>
      <c r="BB158"/>
      <c r="BC158" s="78"/>
      <c r="BD158" s="78"/>
      <c r="BE158"/>
      <c r="BF158" s="78"/>
      <c r="BG158" s="73"/>
      <c r="BH158" s="73"/>
      <c r="BI158" s="73"/>
      <c r="BJ158" s="78"/>
      <c r="BK158"/>
      <c r="BL158" s="78"/>
      <c r="BM158" s="78"/>
      <c r="BN158" s="78"/>
      <c r="BO158" s="78"/>
      <c r="BP158" s="78"/>
      <c r="BQ158" s="78"/>
      <c r="BR158"/>
      <c r="BS158" s="78"/>
      <c r="BT158" s="78"/>
      <c r="BU158" s="78"/>
      <c r="BV158"/>
      <c r="BW158" s="78"/>
      <c r="BX158" s="78"/>
      <c r="BY158"/>
      <c r="BZ158" s="73"/>
      <c r="CA158" s="73"/>
      <c r="CB158"/>
      <c r="CC158" s="73"/>
      <c r="CD158" s="73"/>
      <c r="CE158"/>
      <c r="CF158" s="73"/>
      <c r="CG158" s="73"/>
      <c r="CH158"/>
      <c r="CI158" s="73"/>
      <c r="CJ158" s="73"/>
      <c r="CK158" s="73"/>
      <c r="CL158"/>
      <c r="CM158" s="73"/>
      <c r="CN158" s="73"/>
      <c r="CO158" s="73"/>
      <c r="CP158" s="73"/>
      <c r="CQ158"/>
      <c r="CR158" s="73"/>
      <c r="CS158" s="73"/>
      <c r="CT158" s="73"/>
      <c r="CU158"/>
      <c r="CV158" s="73"/>
      <c r="CW158" s="73"/>
      <c r="AMH158" s="73"/>
      <c r="AMI158" s="73"/>
      <c r="AMJ158" s="73"/>
    </row>
    <row r="159" spans="1:1024" s="76" customFormat="1" x14ac:dyDescent="0.25">
      <c r="A159" s="65" t="s">
        <v>110</v>
      </c>
      <c r="B159" s="66" t="s">
        <v>111</v>
      </c>
      <c r="C159" s="65" t="s">
        <v>224</v>
      </c>
      <c r="D159" s="67" t="s">
        <v>225</v>
      </c>
      <c r="E159" s="68" t="s">
        <v>748</v>
      </c>
      <c r="F159" s="67" t="s">
        <v>749</v>
      </c>
      <c r="G159" s="67" t="s">
        <v>750</v>
      </c>
      <c r="H159" s="67" t="s">
        <v>113</v>
      </c>
      <c r="I159" s="67">
        <v>3</v>
      </c>
      <c r="J159" s="67" t="s">
        <v>631</v>
      </c>
      <c r="K159" s="67" t="s">
        <v>683</v>
      </c>
      <c r="L159" s="67" t="s">
        <v>751</v>
      </c>
      <c r="M159" s="69" t="s">
        <v>684</v>
      </c>
      <c r="N159" s="67" t="s">
        <v>685</v>
      </c>
      <c r="O159" s="67"/>
      <c r="P159" s="67" t="s">
        <v>443</v>
      </c>
      <c r="Q159" s="67"/>
      <c r="R159" s="82"/>
      <c r="S159" s="67"/>
      <c r="T159"/>
      <c r="U159" s="72" t="s">
        <v>331</v>
      </c>
      <c r="V159" s="72"/>
      <c r="W159"/>
      <c r="X159" s="72" t="s">
        <v>331</v>
      </c>
      <c r="Y159" s="72"/>
      <c r="Z159"/>
      <c r="AA159" s="72" t="s">
        <v>331</v>
      </c>
      <c r="AB159" s="72"/>
      <c r="AC159"/>
      <c r="AD159" s="72" t="s">
        <v>329</v>
      </c>
      <c r="AE159" s="67" t="str">
        <f t="shared" ref="AE159:AE165" si="103">IF(AD159="true",CONCATENATE(IF(AG159="","",CONCATENATE(AG159,", ")),IF(AH159="","",CONCATENATE(AH159, ", ")),IF(AI159="","",AI159)),"_")</f>
        <v>4h_24_7</v>
      </c>
      <c r="AF159" s="67" t="str">
        <f t="shared" ref="AF159:AF165" si="104">$AH$4</f>
        <v>4h_bhbd</v>
      </c>
      <c r="AG159" s="67"/>
      <c r="AH159" s="71"/>
      <c r="AI159" s="72" t="str">
        <f t="shared" ref="AI159:AI165" si="105">AI$4</f>
        <v>4h_24_7</v>
      </c>
      <c r="AJ159" s="72"/>
      <c r="AK159"/>
      <c r="AL159" s="72" t="s">
        <v>331</v>
      </c>
      <c r="AM159" s="72"/>
      <c r="AN159"/>
      <c r="AO159" s="72" t="s">
        <v>329</v>
      </c>
      <c r="AP159" s="71" t="str">
        <f>IF(AO159="true",CONCATENATE(IF(AU159="","",CONCATENATE(AU$4,", ")),IF(AV159="","",AV$4), ", ",IF(AW159="","",AW$4),", ",IF(AX159="","",AX$4)),"_")</f>
        <v>30-60m, 60-120m, 120m+</v>
      </c>
      <c r="AQ159" s="71" t="str">
        <f>AU$4</f>
        <v>0-30m</v>
      </c>
      <c r="AR159" s="72"/>
      <c r="AS159" s="72"/>
      <c r="AT159" s="72"/>
      <c r="AU159" s="72"/>
      <c r="AV159" s="72" t="str">
        <f t="shared" ref="AV159:AX162" si="106">AV$4</f>
        <v>30-60m</v>
      </c>
      <c r="AW159" s="72" t="str">
        <f t="shared" si="106"/>
        <v>60-120m</v>
      </c>
      <c r="AX159" s="72" t="str">
        <f t="shared" si="106"/>
        <v>120m+</v>
      </c>
      <c r="AY159"/>
      <c r="AZ159" s="70" t="s">
        <v>329</v>
      </c>
      <c r="BA159" s="72" t="s">
        <v>330</v>
      </c>
      <c r="BB159"/>
      <c r="BC159" s="72" t="s">
        <v>331</v>
      </c>
      <c r="BD159" s="72"/>
      <c r="BE159"/>
      <c r="BF159" s="72" t="s">
        <v>329</v>
      </c>
      <c r="BG159" s="67" t="str">
        <f t="shared" ref="BG159:BG165" si="107">IF(BF159="true",CONCATENATE(IF(BJ159="","",$BJ$4)),"_")</f>
        <v>36_months</v>
      </c>
      <c r="BH159" s="67" t="str">
        <f t="shared" ref="BH159:BH165" si="108">BI$4</f>
        <v>12_months</v>
      </c>
      <c r="BI159" s="67"/>
      <c r="BJ159" s="71" t="str">
        <f t="shared" ref="BJ159:BJ165" si="109">BJ$4</f>
        <v>36_months</v>
      </c>
      <c r="BK159"/>
      <c r="BL159" s="70" t="s">
        <v>329</v>
      </c>
      <c r="BM159" s="71" t="str">
        <f t="shared" ref="BM159:BM165" si="110">IF(BL159="true",CONCATENATE(IF(BO159="","",CONCATENATE(BO$4,", ")),IF(BP159="","",BP$4),IF(BQ159="","",CONCATENATE(", ",BQ$4))),"_")</f>
        <v>active_standby</v>
      </c>
      <c r="BN159" s="71" t="str">
        <f t="shared" ref="BN159:BN165" si="111">$BO$4</f>
        <v>none</v>
      </c>
      <c r="BO159" s="71"/>
      <c r="BP159" s="72" t="str">
        <f t="shared" ref="BP159:BP165" si="112">BP$4</f>
        <v>active_standby</v>
      </c>
      <c r="BQ159" s="72"/>
      <c r="BR159"/>
      <c r="BS159" s="72" t="s">
        <v>331</v>
      </c>
      <c r="BT159" s="72"/>
      <c r="BU159" s="72"/>
      <c r="BV159"/>
      <c r="BW159" s="72" t="s">
        <v>331</v>
      </c>
      <c r="BX159" s="72"/>
      <c r="BY159"/>
      <c r="BZ159" s="72" t="s">
        <v>331</v>
      </c>
      <c r="CA159" s="71"/>
      <c r="CB159"/>
      <c r="CC159" s="72" t="s">
        <v>331</v>
      </c>
      <c r="CD159" s="71"/>
      <c r="CE159"/>
      <c r="CF159" s="72" t="s">
        <v>331</v>
      </c>
      <c r="CG159" s="71"/>
      <c r="CH159"/>
      <c r="CI159" s="72" t="s">
        <v>331</v>
      </c>
      <c r="CJ159" s="71"/>
      <c r="CK159" s="71"/>
      <c r="CL159"/>
      <c r="CM159" s="72" t="s">
        <v>331</v>
      </c>
      <c r="CN159" s="71"/>
      <c r="CO159" s="71"/>
      <c r="CP159" s="71"/>
      <c r="CQ159"/>
      <c r="CR159" s="72" t="s">
        <v>331</v>
      </c>
      <c r="CS159" s="71"/>
      <c r="CT159" s="71"/>
      <c r="CU159"/>
      <c r="CV159" s="72" t="s">
        <v>331</v>
      </c>
      <c r="CW159" s="67"/>
      <c r="AMH159" s="73"/>
      <c r="AMI159" s="73"/>
      <c r="AMJ159" s="73"/>
    </row>
    <row r="160" spans="1:1024" s="76" customFormat="1" x14ac:dyDescent="0.25">
      <c r="A160" s="65" t="s">
        <v>110</v>
      </c>
      <c r="B160" s="66" t="s">
        <v>111</v>
      </c>
      <c r="C160" s="65" t="s">
        <v>224</v>
      </c>
      <c r="D160" s="67" t="s">
        <v>225</v>
      </c>
      <c r="E160" s="68" t="s">
        <v>752</v>
      </c>
      <c r="F160" s="67" t="s">
        <v>749</v>
      </c>
      <c r="G160" s="67" t="s">
        <v>750</v>
      </c>
      <c r="H160" s="67" t="s">
        <v>113</v>
      </c>
      <c r="I160" s="67">
        <v>2</v>
      </c>
      <c r="J160" s="67" t="s">
        <v>631</v>
      </c>
      <c r="K160" s="67" t="s">
        <v>683</v>
      </c>
      <c r="L160" s="67" t="s">
        <v>751</v>
      </c>
      <c r="M160" s="69" t="s">
        <v>684</v>
      </c>
      <c r="N160" s="67" t="s">
        <v>685</v>
      </c>
      <c r="O160" s="67"/>
      <c r="P160" s="67" t="s">
        <v>443</v>
      </c>
      <c r="Q160" s="67"/>
      <c r="R160" s="82"/>
      <c r="S160" s="67"/>
      <c r="T160"/>
      <c r="U160" s="72" t="s">
        <v>331</v>
      </c>
      <c r="V160" s="72"/>
      <c r="W160"/>
      <c r="X160" s="72" t="s">
        <v>331</v>
      </c>
      <c r="Y160" s="72"/>
      <c r="Z160"/>
      <c r="AA160" s="72" t="s">
        <v>331</v>
      </c>
      <c r="AB160" s="72"/>
      <c r="AC160"/>
      <c r="AD160" s="72" t="s">
        <v>329</v>
      </c>
      <c r="AE160" s="67" t="str">
        <f t="shared" si="103"/>
        <v>4h_24_7</v>
      </c>
      <c r="AF160" s="67" t="str">
        <f t="shared" si="104"/>
        <v>4h_bhbd</v>
      </c>
      <c r="AG160" s="67"/>
      <c r="AH160" s="71"/>
      <c r="AI160" s="72" t="str">
        <f t="shared" si="105"/>
        <v>4h_24_7</v>
      </c>
      <c r="AJ160" s="72"/>
      <c r="AK160"/>
      <c r="AL160" s="72" t="s">
        <v>331</v>
      </c>
      <c r="AM160" s="72"/>
      <c r="AN160"/>
      <c r="AO160" s="72" t="s">
        <v>329</v>
      </c>
      <c r="AP160" s="71" t="str">
        <f>IF(AO160="true",CONCATENATE(IF(AU160="","",CONCATENATE(AU$4,", ")),IF(AV160="","",AV$4), ", ",IF(AW160="","",AW$4),", ",IF(AX160="","",AX$4)),"_")</f>
        <v>30-60m, 60-120m, 120m+</v>
      </c>
      <c r="AQ160" s="71" t="str">
        <f>AU$4</f>
        <v>0-30m</v>
      </c>
      <c r="AR160" s="72"/>
      <c r="AS160" s="72"/>
      <c r="AT160" s="72"/>
      <c r="AU160" s="72"/>
      <c r="AV160" s="72" t="str">
        <f t="shared" si="106"/>
        <v>30-60m</v>
      </c>
      <c r="AW160" s="72" t="str">
        <f t="shared" si="106"/>
        <v>60-120m</v>
      </c>
      <c r="AX160" s="72" t="str">
        <f t="shared" si="106"/>
        <v>120m+</v>
      </c>
      <c r="AY160"/>
      <c r="AZ160" s="70" t="s">
        <v>329</v>
      </c>
      <c r="BA160" s="72" t="s">
        <v>330</v>
      </c>
      <c r="BB160"/>
      <c r="BC160" s="72" t="s">
        <v>331</v>
      </c>
      <c r="BD160" s="72"/>
      <c r="BE160"/>
      <c r="BF160" s="72" t="s">
        <v>329</v>
      </c>
      <c r="BG160" s="67" t="str">
        <f t="shared" si="107"/>
        <v>36_months</v>
      </c>
      <c r="BH160" s="67" t="str">
        <f t="shared" si="108"/>
        <v>12_months</v>
      </c>
      <c r="BI160" s="67"/>
      <c r="BJ160" s="71" t="str">
        <f t="shared" si="109"/>
        <v>36_months</v>
      </c>
      <c r="BK160"/>
      <c r="BL160" s="70" t="s">
        <v>329</v>
      </c>
      <c r="BM160" s="71" t="str">
        <f t="shared" si="110"/>
        <v>active_standby</v>
      </c>
      <c r="BN160" s="71" t="str">
        <f t="shared" si="111"/>
        <v>none</v>
      </c>
      <c r="BO160" s="71"/>
      <c r="BP160" s="72" t="str">
        <f t="shared" si="112"/>
        <v>active_standby</v>
      </c>
      <c r="BQ160" s="72"/>
      <c r="BR160"/>
      <c r="BS160" s="72" t="s">
        <v>331</v>
      </c>
      <c r="BT160" s="72"/>
      <c r="BU160" s="72"/>
      <c r="BV160"/>
      <c r="BW160" s="72" t="s">
        <v>331</v>
      </c>
      <c r="BX160" s="72"/>
      <c r="BY160"/>
      <c r="BZ160" s="72" t="s">
        <v>331</v>
      </c>
      <c r="CA160" s="71"/>
      <c r="CB160"/>
      <c r="CC160" s="72" t="s">
        <v>331</v>
      </c>
      <c r="CD160" s="71"/>
      <c r="CE160"/>
      <c r="CF160" s="72" t="s">
        <v>331</v>
      </c>
      <c r="CG160" s="71"/>
      <c r="CH160"/>
      <c r="CI160" s="72" t="s">
        <v>331</v>
      </c>
      <c r="CJ160" s="71"/>
      <c r="CK160" s="71"/>
      <c r="CL160"/>
      <c r="CM160" s="72" t="s">
        <v>331</v>
      </c>
      <c r="CN160" s="71"/>
      <c r="CO160" s="71"/>
      <c r="CP160" s="71"/>
      <c r="CQ160"/>
      <c r="CR160" s="72" t="s">
        <v>331</v>
      </c>
      <c r="CS160" s="71"/>
      <c r="CT160" s="71"/>
      <c r="CU160"/>
      <c r="CV160" s="72" t="s">
        <v>331</v>
      </c>
      <c r="CW160" s="67"/>
      <c r="AMH160" s="73"/>
      <c r="AMI160" s="73"/>
      <c r="AMJ160" s="73"/>
    </row>
    <row r="161" spans="1:1024" s="76" customFormat="1" x14ac:dyDescent="0.25">
      <c r="A161" s="65" t="s">
        <v>110</v>
      </c>
      <c r="B161" s="66" t="s">
        <v>111</v>
      </c>
      <c r="C161" s="65" t="s">
        <v>224</v>
      </c>
      <c r="D161" s="67" t="s">
        <v>225</v>
      </c>
      <c r="E161" s="68" t="s">
        <v>753</v>
      </c>
      <c r="F161" s="67" t="s">
        <v>749</v>
      </c>
      <c r="G161" s="67" t="s">
        <v>750</v>
      </c>
      <c r="H161" s="67" t="s">
        <v>113</v>
      </c>
      <c r="I161" s="67">
        <v>2</v>
      </c>
      <c r="J161" s="67" t="s">
        <v>631</v>
      </c>
      <c r="K161" s="67" t="s">
        <v>683</v>
      </c>
      <c r="L161" s="67" t="s">
        <v>751</v>
      </c>
      <c r="M161" s="69" t="s">
        <v>684</v>
      </c>
      <c r="N161" s="67" t="s">
        <v>685</v>
      </c>
      <c r="O161" s="67"/>
      <c r="P161" s="67" t="s">
        <v>443</v>
      </c>
      <c r="Q161" s="67"/>
      <c r="R161" s="82"/>
      <c r="S161" s="67"/>
      <c r="T161"/>
      <c r="U161" s="72" t="s">
        <v>331</v>
      </c>
      <c r="V161" s="72"/>
      <c r="W161"/>
      <c r="X161" s="72" t="s">
        <v>331</v>
      </c>
      <c r="Y161" s="72"/>
      <c r="Z161"/>
      <c r="AA161" s="72" t="s">
        <v>331</v>
      </c>
      <c r="AB161" s="72"/>
      <c r="AC161"/>
      <c r="AD161" s="72" t="s">
        <v>329</v>
      </c>
      <c r="AE161" s="67" t="str">
        <f t="shared" si="103"/>
        <v>4h_24_7</v>
      </c>
      <c r="AF161" s="67" t="str">
        <f t="shared" si="104"/>
        <v>4h_bhbd</v>
      </c>
      <c r="AG161" s="67"/>
      <c r="AH161" s="71"/>
      <c r="AI161" s="72" t="str">
        <f t="shared" si="105"/>
        <v>4h_24_7</v>
      </c>
      <c r="AJ161" s="72"/>
      <c r="AK161"/>
      <c r="AL161" s="72" t="s">
        <v>331</v>
      </c>
      <c r="AM161" s="72"/>
      <c r="AN161"/>
      <c r="AO161" s="72" t="s">
        <v>329</v>
      </c>
      <c r="AP161" s="71" t="str">
        <f>IF(AO161="true",CONCATENATE(IF(AU161="","",CONCATENATE(AU$4,", ")),IF(AV161="","",AV$4), ", ",IF(AW161="","",AW$4),", ",IF(AX161="","",AX$4)),"_")</f>
        <v>30-60m, 60-120m, 120m+</v>
      </c>
      <c r="AQ161" s="71" t="str">
        <f>AU$4</f>
        <v>0-30m</v>
      </c>
      <c r="AR161" s="72"/>
      <c r="AS161" s="72"/>
      <c r="AT161" s="72"/>
      <c r="AU161" s="72"/>
      <c r="AV161" s="72" t="str">
        <f t="shared" si="106"/>
        <v>30-60m</v>
      </c>
      <c r="AW161" s="72" t="str">
        <f t="shared" si="106"/>
        <v>60-120m</v>
      </c>
      <c r="AX161" s="72" t="str">
        <f t="shared" si="106"/>
        <v>120m+</v>
      </c>
      <c r="AY161"/>
      <c r="AZ161" s="70" t="s">
        <v>329</v>
      </c>
      <c r="BA161" s="72" t="s">
        <v>330</v>
      </c>
      <c r="BB161"/>
      <c r="BC161" s="72" t="s">
        <v>331</v>
      </c>
      <c r="BD161" s="72"/>
      <c r="BE161"/>
      <c r="BF161" s="72" t="s">
        <v>329</v>
      </c>
      <c r="BG161" s="67" t="str">
        <f t="shared" si="107"/>
        <v>36_months</v>
      </c>
      <c r="BH161" s="67" t="str">
        <f t="shared" si="108"/>
        <v>12_months</v>
      </c>
      <c r="BI161" s="67"/>
      <c r="BJ161" s="71" t="str">
        <f t="shared" si="109"/>
        <v>36_months</v>
      </c>
      <c r="BK161"/>
      <c r="BL161" s="70" t="s">
        <v>329</v>
      </c>
      <c r="BM161" s="71" t="str">
        <f t="shared" si="110"/>
        <v>active_standby</v>
      </c>
      <c r="BN161" s="71" t="str">
        <f t="shared" si="111"/>
        <v>none</v>
      </c>
      <c r="BO161" s="71"/>
      <c r="BP161" s="72" t="str">
        <f t="shared" si="112"/>
        <v>active_standby</v>
      </c>
      <c r="BQ161" s="72"/>
      <c r="BR161"/>
      <c r="BS161" s="72" t="s">
        <v>331</v>
      </c>
      <c r="BT161" s="72"/>
      <c r="BU161" s="72"/>
      <c r="BV161"/>
      <c r="BW161" s="72" t="s">
        <v>331</v>
      </c>
      <c r="BX161" s="72"/>
      <c r="BY161"/>
      <c r="BZ161" s="72" t="s">
        <v>331</v>
      </c>
      <c r="CA161" s="71"/>
      <c r="CB161"/>
      <c r="CC161" s="72" t="s">
        <v>331</v>
      </c>
      <c r="CD161" s="71"/>
      <c r="CE161"/>
      <c r="CF161" s="72" t="s">
        <v>331</v>
      </c>
      <c r="CG161" s="71"/>
      <c r="CH161"/>
      <c r="CI161" s="72" t="s">
        <v>331</v>
      </c>
      <c r="CJ161" s="71"/>
      <c r="CK161" s="71"/>
      <c r="CL161"/>
      <c r="CM161" s="72" t="s">
        <v>331</v>
      </c>
      <c r="CN161" s="71"/>
      <c r="CO161" s="71"/>
      <c r="CP161" s="71"/>
      <c r="CQ161"/>
      <c r="CR161" s="72" t="s">
        <v>331</v>
      </c>
      <c r="CS161" s="71"/>
      <c r="CT161" s="71"/>
      <c r="CU161"/>
      <c r="CV161" s="72" t="s">
        <v>331</v>
      </c>
      <c r="CW161" s="67"/>
      <c r="AMH161" s="73"/>
      <c r="AMI161" s="73"/>
      <c r="AMJ161" s="73"/>
    </row>
    <row r="162" spans="1:1024" s="76" customFormat="1" x14ac:dyDescent="0.25">
      <c r="A162" s="65" t="s">
        <v>110</v>
      </c>
      <c r="B162" s="66" t="s">
        <v>111</v>
      </c>
      <c r="C162" s="65" t="s">
        <v>224</v>
      </c>
      <c r="D162" s="67" t="s">
        <v>225</v>
      </c>
      <c r="E162" s="68" t="s">
        <v>754</v>
      </c>
      <c r="F162" s="67" t="s">
        <v>749</v>
      </c>
      <c r="G162" s="67" t="s">
        <v>750</v>
      </c>
      <c r="H162" s="67" t="s">
        <v>113</v>
      </c>
      <c r="I162" s="67">
        <v>2</v>
      </c>
      <c r="J162" s="67" t="s">
        <v>631</v>
      </c>
      <c r="K162" s="67" t="s">
        <v>683</v>
      </c>
      <c r="L162" s="67" t="s">
        <v>751</v>
      </c>
      <c r="M162" s="69" t="s">
        <v>684</v>
      </c>
      <c r="N162" s="67" t="s">
        <v>685</v>
      </c>
      <c r="O162" s="67"/>
      <c r="P162" s="67" t="s">
        <v>443</v>
      </c>
      <c r="Q162" s="67"/>
      <c r="R162" s="82"/>
      <c r="S162" s="67"/>
      <c r="T162"/>
      <c r="U162" s="72" t="s">
        <v>331</v>
      </c>
      <c r="V162" s="72"/>
      <c r="W162"/>
      <c r="X162" s="72" t="s">
        <v>331</v>
      </c>
      <c r="Y162" s="72"/>
      <c r="Z162"/>
      <c r="AA162" s="72" t="s">
        <v>331</v>
      </c>
      <c r="AB162" s="72"/>
      <c r="AC162"/>
      <c r="AD162" s="72" t="s">
        <v>329</v>
      </c>
      <c r="AE162" s="67" t="str">
        <f t="shared" si="103"/>
        <v>4h_24_7</v>
      </c>
      <c r="AF162" s="67" t="str">
        <f t="shared" si="104"/>
        <v>4h_bhbd</v>
      </c>
      <c r="AG162" s="67"/>
      <c r="AH162" s="71"/>
      <c r="AI162" s="72" t="str">
        <f t="shared" si="105"/>
        <v>4h_24_7</v>
      </c>
      <c r="AJ162" s="72"/>
      <c r="AK162"/>
      <c r="AL162" s="72" t="s">
        <v>331</v>
      </c>
      <c r="AM162" s="72"/>
      <c r="AN162"/>
      <c r="AO162" s="72" t="s">
        <v>329</v>
      </c>
      <c r="AP162" s="71" t="str">
        <f>IF(AO162="true",CONCATENATE(IF(AU162="","",CONCATENATE(AU$4,", ")),IF(AV162="","",AV$4), ", ",IF(AW162="","",AW$4),", ",IF(AX162="","",AX$4)),"_")</f>
        <v>30-60m, 60-120m, 120m+</v>
      </c>
      <c r="AQ162" s="71" t="str">
        <f>AU$4</f>
        <v>0-30m</v>
      </c>
      <c r="AR162" s="72"/>
      <c r="AS162" s="72"/>
      <c r="AT162" s="72"/>
      <c r="AU162" s="72"/>
      <c r="AV162" s="72" t="str">
        <f t="shared" si="106"/>
        <v>30-60m</v>
      </c>
      <c r="AW162" s="72" t="str">
        <f t="shared" si="106"/>
        <v>60-120m</v>
      </c>
      <c r="AX162" s="72" t="str">
        <f t="shared" si="106"/>
        <v>120m+</v>
      </c>
      <c r="AY162"/>
      <c r="AZ162" s="70" t="s">
        <v>329</v>
      </c>
      <c r="BA162" s="72" t="s">
        <v>330</v>
      </c>
      <c r="BB162"/>
      <c r="BC162" s="72" t="s">
        <v>331</v>
      </c>
      <c r="BD162" s="72"/>
      <c r="BE162"/>
      <c r="BF162" s="72" t="s">
        <v>329</v>
      </c>
      <c r="BG162" s="67" t="str">
        <f t="shared" si="107"/>
        <v>36_months</v>
      </c>
      <c r="BH162" s="67" t="str">
        <f t="shared" si="108"/>
        <v>12_months</v>
      </c>
      <c r="BI162" s="67"/>
      <c r="BJ162" s="71" t="str">
        <f t="shared" si="109"/>
        <v>36_months</v>
      </c>
      <c r="BK162"/>
      <c r="BL162" s="70" t="s">
        <v>329</v>
      </c>
      <c r="BM162" s="71" t="str">
        <f t="shared" si="110"/>
        <v>active_standby</v>
      </c>
      <c r="BN162" s="71" t="str">
        <f t="shared" si="111"/>
        <v>none</v>
      </c>
      <c r="BO162" s="71"/>
      <c r="BP162" s="72" t="str">
        <f t="shared" si="112"/>
        <v>active_standby</v>
      </c>
      <c r="BQ162" s="72"/>
      <c r="BR162"/>
      <c r="BS162" s="72" t="s">
        <v>331</v>
      </c>
      <c r="BT162" s="72"/>
      <c r="BU162" s="72"/>
      <c r="BV162"/>
      <c r="BW162" s="72" t="s">
        <v>331</v>
      </c>
      <c r="BX162" s="72"/>
      <c r="BY162"/>
      <c r="BZ162" s="72" t="s">
        <v>331</v>
      </c>
      <c r="CA162" s="71"/>
      <c r="CB162"/>
      <c r="CC162" s="72" t="s">
        <v>331</v>
      </c>
      <c r="CD162" s="71"/>
      <c r="CE162"/>
      <c r="CF162" s="72" t="s">
        <v>331</v>
      </c>
      <c r="CG162" s="71"/>
      <c r="CH162"/>
      <c r="CI162" s="72" t="s">
        <v>331</v>
      </c>
      <c r="CJ162" s="71"/>
      <c r="CK162" s="71"/>
      <c r="CL162"/>
      <c r="CM162" s="72" t="s">
        <v>331</v>
      </c>
      <c r="CN162" s="71"/>
      <c r="CO162" s="71"/>
      <c r="CP162" s="71"/>
      <c r="CQ162"/>
      <c r="CR162" s="72" t="s">
        <v>331</v>
      </c>
      <c r="CS162" s="71"/>
      <c r="CT162" s="71"/>
      <c r="CU162"/>
      <c r="CV162" s="72" t="s">
        <v>331</v>
      </c>
      <c r="CW162" s="67"/>
      <c r="AMH162" s="73"/>
      <c r="AMI162" s="73"/>
      <c r="AMJ162" s="73"/>
    </row>
    <row r="163" spans="1:1024" s="76" customFormat="1" x14ac:dyDescent="0.25">
      <c r="A163" s="65" t="s">
        <v>110</v>
      </c>
      <c r="B163" s="66" t="s">
        <v>111</v>
      </c>
      <c r="C163" s="65" t="s">
        <v>224</v>
      </c>
      <c r="D163" s="67" t="s">
        <v>225</v>
      </c>
      <c r="E163" s="68" t="s">
        <v>755</v>
      </c>
      <c r="F163" s="67" t="s">
        <v>749</v>
      </c>
      <c r="G163" s="67" t="s">
        <v>756</v>
      </c>
      <c r="H163" s="67" t="s">
        <v>113</v>
      </c>
      <c r="I163" s="67">
        <v>2</v>
      </c>
      <c r="J163" s="67" t="s">
        <v>631</v>
      </c>
      <c r="K163" s="67" t="s">
        <v>683</v>
      </c>
      <c r="L163" s="67" t="s">
        <v>751</v>
      </c>
      <c r="M163" s="69" t="s">
        <v>684</v>
      </c>
      <c r="N163" s="67" t="s">
        <v>685</v>
      </c>
      <c r="O163" s="67"/>
      <c r="P163" s="67" t="s">
        <v>325</v>
      </c>
      <c r="Q163" s="67"/>
      <c r="R163" s="82"/>
      <c r="S163" s="67"/>
      <c r="T163"/>
      <c r="U163" s="72" t="s">
        <v>331</v>
      </c>
      <c r="V163" s="72"/>
      <c r="W163"/>
      <c r="X163" s="72" t="s">
        <v>331</v>
      </c>
      <c r="Y163" s="72"/>
      <c r="Z163"/>
      <c r="AA163" s="72" t="s">
        <v>331</v>
      </c>
      <c r="AB163" s="72"/>
      <c r="AC163"/>
      <c r="AD163" s="72" t="s">
        <v>329</v>
      </c>
      <c r="AE163" s="67" t="str">
        <f t="shared" si="103"/>
        <v>4h_24_7</v>
      </c>
      <c r="AF163" s="67" t="str">
        <f t="shared" si="104"/>
        <v>4h_bhbd</v>
      </c>
      <c r="AG163" s="67"/>
      <c r="AH163" s="71"/>
      <c r="AI163" s="72" t="str">
        <f t="shared" si="105"/>
        <v>4h_24_7</v>
      </c>
      <c r="AJ163" s="72"/>
      <c r="AK163"/>
      <c r="AL163" s="72" t="s">
        <v>331</v>
      </c>
      <c r="AM163" s="72"/>
      <c r="AN163"/>
      <c r="AO163" s="72" t="s">
        <v>331</v>
      </c>
      <c r="AP163" s="72"/>
      <c r="AQ163" s="72"/>
      <c r="AR163" s="72"/>
      <c r="AS163" s="72"/>
      <c r="AT163" s="72"/>
      <c r="AU163" s="72"/>
      <c r="AV163" s="72"/>
      <c r="AW163" s="72"/>
      <c r="AX163" s="72"/>
      <c r="AY163"/>
      <c r="AZ163" s="70" t="s">
        <v>329</v>
      </c>
      <c r="BA163" s="72" t="s">
        <v>330</v>
      </c>
      <c r="BB163"/>
      <c r="BC163" s="72" t="s">
        <v>331</v>
      </c>
      <c r="BD163" s="72"/>
      <c r="BE163"/>
      <c r="BF163" s="72" t="s">
        <v>329</v>
      </c>
      <c r="BG163" s="67" t="str">
        <f t="shared" si="107"/>
        <v>36_months</v>
      </c>
      <c r="BH163" s="67" t="str">
        <f t="shared" si="108"/>
        <v>12_months</v>
      </c>
      <c r="BI163" s="67"/>
      <c r="BJ163" s="71" t="str">
        <f t="shared" si="109"/>
        <v>36_months</v>
      </c>
      <c r="BK163"/>
      <c r="BL163" s="70" t="s">
        <v>329</v>
      </c>
      <c r="BM163" s="71" t="str">
        <f t="shared" si="110"/>
        <v>active_standby</v>
      </c>
      <c r="BN163" s="71" t="str">
        <f t="shared" si="111"/>
        <v>none</v>
      </c>
      <c r="BO163" s="71"/>
      <c r="BP163" s="72" t="str">
        <f t="shared" si="112"/>
        <v>active_standby</v>
      </c>
      <c r="BQ163" s="72"/>
      <c r="BR163"/>
      <c r="BS163" s="72" t="s">
        <v>331</v>
      </c>
      <c r="BT163" s="72"/>
      <c r="BU163" s="72"/>
      <c r="BV163"/>
      <c r="BW163" s="72" t="s">
        <v>331</v>
      </c>
      <c r="BX163" s="72"/>
      <c r="BY163"/>
      <c r="BZ163" s="72" t="s">
        <v>331</v>
      </c>
      <c r="CA163" s="71"/>
      <c r="CB163"/>
      <c r="CC163" s="72" t="s">
        <v>331</v>
      </c>
      <c r="CD163" s="71"/>
      <c r="CE163"/>
      <c r="CF163" s="72" t="s">
        <v>331</v>
      </c>
      <c r="CG163" s="71"/>
      <c r="CH163"/>
      <c r="CI163" s="72" t="s">
        <v>331</v>
      </c>
      <c r="CJ163" s="71"/>
      <c r="CK163" s="71"/>
      <c r="CL163"/>
      <c r="CM163" s="72" t="s">
        <v>331</v>
      </c>
      <c r="CN163" s="71"/>
      <c r="CO163" s="71"/>
      <c r="CP163" s="71"/>
      <c r="CQ163"/>
      <c r="CR163" s="72" t="s">
        <v>331</v>
      </c>
      <c r="CS163" s="71"/>
      <c r="CT163" s="71"/>
      <c r="CU163"/>
      <c r="CV163" s="72" t="s">
        <v>331</v>
      </c>
      <c r="CW163" s="67"/>
      <c r="AMH163" s="73"/>
      <c r="AMI163" s="73"/>
      <c r="AMJ163" s="73"/>
    </row>
    <row r="164" spans="1:1024" s="76" customFormat="1" x14ac:dyDescent="0.25">
      <c r="A164" s="65" t="s">
        <v>110</v>
      </c>
      <c r="B164" s="66" t="s">
        <v>111</v>
      </c>
      <c r="C164" s="65" t="s">
        <v>224</v>
      </c>
      <c r="D164" s="67" t="s">
        <v>225</v>
      </c>
      <c r="E164" s="68" t="s">
        <v>757</v>
      </c>
      <c r="F164" s="67" t="s">
        <v>758</v>
      </c>
      <c r="G164" s="67" t="s">
        <v>759</v>
      </c>
      <c r="H164" s="67" t="s">
        <v>113</v>
      </c>
      <c r="I164" s="67">
        <v>3</v>
      </c>
      <c r="J164" s="67" t="s">
        <v>631</v>
      </c>
      <c r="K164" s="67" t="s">
        <v>683</v>
      </c>
      <c r="L164" s="67" t="s">
        <v>751</v>
      </c>
      <c r="M164" s="69" t="s">
        <v>694</v>
      </c>
      <c r="N164" s="67" t="s">
        <v>685</v>
      </c>
      <c r="O164" s="67"/>
      <c r="P164" s="67" t="s">
        <v>443</v>
      </c>
      <c r="Q164" s="67"/>
      <c r="R164" s="82"/>
      <c r="S164" s="67"/>
      <c r="T164"/>
      <c r="U164" s="72" t="s">
        <v>331</v>
      </c>
      <c r="V164" s="72"/>
      <c r="W164"/>
      <c r="X164" s="72" t="s">
        <v>331</v>
      </c>
      <c r="Y164" s="72"/>
      <c r="Z164"/>
      <c r="AA164" s="72" t="s">
        <v>331</v>
      </c>
      <c r="AB164" s="72"/>
      <c r="AC164"/>
      <c r="AD164" s="72" t="s">
        <v>329</v>
      </c>
      <c r="AE164" s="67" t="str">
        <f t="shared" si="103"/>
        <v>4h_24_7</v>
      </c>
      <c r="AF164" s="67" t="str">
        <f t="shared" si="104"/>
        <v>4h_bhbd</v>
      </c>
      <c r="AG164" s="67"/>
      <c r="AH164" s="71"/>
      <c r="AI164" s="72" t="str">
        <f t="shared" si="105"/>
        <v>4h_24_7</v>
      </c>
      <c r="AJ164" s="72"/>
      <c r="AK164"/>
      <c r="AL164" s="72" t="s">
        <v>331</v>
      </c>
      <c r="AM164" s="72"/>
      <c r="AN164"/>
      <c r="AO164" s="72" t="s">
        <v>329</v>
      </c>
      <c r="AP164" s="72" t="str">
        <f>IF(AO164="true",CONCATENATE(IF(AU164="","",CONCATENATE(AU$4,", ")),IF(AV164="","",AV$4), ", ",IF(AW164="","",AW$4),", ",IF(AX164="","",AX$4)),"_")</f>
        <v>30-60m, 60-120m, 120m+</v>
      </c>
      <c r="AQ164" s="72" t="str">
        <f>AU$4</f>
        <v>0-30m</v>
      </c>
      <c r="AR164" s="72"/>
      <c r="AS164" s="72"/>
      <c r="AT164" s="72"/>
      <c r="AU164" s="72"/>
      <c r="AV164" s="72" t="str">
        <f>AV$4</f>
        <v>30-60m</v>
      </c>
      <c r="AW164" s="72" t="str">
        <f>AW$4</f>
        <v>60-120m</v>
      </c>
      <c r="AX164" s="72" t="str">
        <f>AX$4</f>
        <v>120m+</v>
      </c>
      <c r="AY164"/>
      <c r="AZ164" s="70" t="s">
        <v>329</v>
      </c>
      <c r="BA164" s="72" t="s">
        <v>329</v>
      </c>
      <c r="BB164"/>
      <c r="BC164" s="72" t="s">
        <v>331</v>
      </c>
      <c r="BD164" s="72"/>
      <c r="BE164"/>
      <c r="BF164" s="72" t="s">
        <v>329</v>
      </c>
      <c r="BG164" s="67" t="str">
        <f t="shared" si="107"/>
        <v>36_months</v>
      </c>
      <c r="BH164" s="67" t="str">
        <f t="shared" si="108"/>
        <v>12_months</v>
      </c>
      <c r="BI164" s="67"/>
      <c r="BJ164" s="71" t="str">
        <f t="shared" si="109"/>
        <v>36_months</v>
      </c>
      <c r="BK164"/>
      <c r="BL164" s="70" t="s">
        <v>329</v>
      </c>
      <c r="BM164" s="71" t="str">
        <f t="shared" si="110"/>
        <v>active_standby</v>
      </c>
      <c r="BN164" s="71" t="str">
        <f t="shared" si="111"/>
        <v>none</v>
      </c>
      <c r="BO164" s="71"/>
      <c r="BP164" s="72" t="str">
        <f t="shared" si="112"/>
        <v>active_standby</v>
      </c>
      <c r="BQ164" s="72"/>
      <c r="BR164"/>
      <c r="BS164" s="72" t="s">
        <v>331</v>
      </c>
      <c r="BT164" s="72"/>
      <c r="BU164" s="72"/>
      <c r="BV164"/>
      <c r="BW164" s="72" t="s">
        <v>331</v>
      </c>
      <c r="BX164" s="72"/>
      <c r="BY164"/>
      <c r="BZ164" s="72" t="s">
        <v>331</v>
      </c>
      <c r="CA164" s="71"/>
      <c r="CB164"/>
      <c r="CC164" s="72" t="s">
        <v>331</v>
      </c>
      <c r="CD164" s="71"/>
      <c r="CE164"/>
      <c r="CF164" s="72" t="s">
        <v>331</v>
      </c>
      <c r="CG164" s="71"/>
      <c r="CH164"/>
      <c r="CI164" s="72" t="s">
        <v>331</v>
      </c>
      <c r="CJ164" s="71"/>
      <c r="CK164" s="71"/>
      <c r="CL164"/>
      <c r="CM164" s="72" t="s">
        <v>331</v>
      </c>
      <c r="CN164" s="71"/>
      <c r="CO164" s="71"/>
      <c r="CP164" s="71"/>
      <c r="CQ164"/>
      <c r="CR164" s="72" t="s">
        <v>331</v>
      </c>
      <c r="CS164" s="71"/>
      <c r="CT164" s="71"/>
      <c r="CU164"/>
      <c r="CV164" s="72" t="s">
        <v>331</v>
      </c>
      <c r="CW164" s="67"/>
      <c r="AMH164" s="73"/>
      <c r="AMI164" s="73"/>
      <c r="AMJ164" s="73"/>
    </row>
    <row r="165" spans="1:1024" s="76" customFormat="1" x14ac:dyDescent="0.25">
      <c r="A165" s="65" t="s">
        <v>110</v>
      </c>
      <c r="B165" s="66" t="s">
        <v>111</v>
      </c>
      <c r="C165" s="65" t="s">
        <v>224</v>
      </c>
      <c r="D165" s="67" t="s">
        <v>225</v>
      </c>
      <c r="E165" s="68" t="s">
        <v>760</v>
      </c>
      <c r="F165" s="67" t="s">
        <v>758</v>
      </c>
      <c r="G165" s="67" t="s">
        <v>759</v>
      </c>
      <c r="H165" s="67" t="s">
        <v>113</v>
      </c>
      <c r="I165" s="67">
        <v>4</v>
      </c>
      <c r="J165" s="67" t="s">
        <v>631</v>
      </c>
      <c r="K165" s="67" t="s">
        <v>683</v>
      </c>
      <c r="L165" s="67" t="s">
        <v>751</v>
      </c>
      <c r="M165" s="69" t="s">
        <v>694</v>
      </c>
      <c r="N165" s="67" t="s">
        <v>685</v>
      </c>
      <c r="O165" s="67"/>
      <c r="P165" s="67" t="s">
        <v>325</v>
      </c>
      <c r="Q165" s="67"/>
      <c r="R165" s="82"/>
      <c r="S165" s="67"/>
      <c r="T165"/>
      <c r="U165" s="72" t="s">
        <v>331</v>
      </c>
      <c r="V165" s="72"/>
      <c r="W165"/>
      <c r="X165" s="72" t="s">
        <v>331</v>
      </c>
      <c r="Y165" s="72"/>
      <c r="Z165"/>
      <c r="AA165" s="72" t="s">
        <v>331</v>
      </c>
      <c r="AB165" s="72"/>
      <c r="AC165"/>
      <c r="AD165" s="72" t="s">
        <v>329</v>
      </c>
      <c r="AE165" s="67" t="str">
        <f t="shared" si="103"/>
        <v>4h_24_7</v>
      </c>
      <c r="AF165" s="67" t="str">
        <f t="shared" si="104"/>
        <v>4h_bhbd</v>
      </c>
      <c r="AG165" s="67"/>
      <c r="AH165" s="71"/>
      <c r="AI165" s="72" t="str">
        <f t="shared" si="105"/>
        <v>4h_24_7</v>
      </c>
      <c r="AJ165" s="72"/>
      <c r="AK165"/>
      <c r="AL165" s="72" t="s">
        <v>331</v>
      </c>
      <c r="AM165" s="72"/>
      <c r="AN165"/>
      <c r="AO165" s="72" t="s">
        <v>331</v>
      </c>
      <c r="AP165" s="72"/>
      <c r="AQ165" s="72"/>
      <c r="AR165" s="72"/>
      <c r="AS165" s="72"/>
      <c r="AT165" s="72"/>
      <c r="AU165" s="72"/>
      <c r="AV165" s="72"/>
      <c r="AW165" s="72"/>
      <c r="AX165" s="72"/>
      <c r="AY165"/>
      <c r="AZ165" s="70" t="s">
        <v>329</v>
      </c>
      <c r="BA165" s="72" t="s">
        <v>329</v>
      </c>
      <c r="BB165"/>
      <c r="BC165" s="72" t="s">
        <v>331</v>
      </c>
      <c r="BD165" s="72"/>
      <c r="BE165"/>
      <c r="BF165" s="72" t="s">
        <v>329</v>
      </c>
      <c r="BG165" s="67" t="str">
        <f t="shared" si="107"/>
        <v>36_months</v>
      </c>
      <c r="BH165" s="67" t="str">
        <f t="shared" si="108"/>
        <v>12_months</v>
      </c>
      <c r="BI165" s="67"/>
      <c r="BJ165" s="71" t="str">
        <f t="shared" si="109"/>
        <v>36_months</v>
      </c>
      <c r="BK165"/>
      <c r="BL165" s="70" t="s">
        <v>329</v>
      </c>
      <c r="BM165" s="71" t="str">
        <f t="shared" si="110"/>
        <v>active_standby</v>
      </c>
      <c r="BN165" s="71" t="str">
        <f t="shared" si="111"/>
        <v>none</v>
      </c>
      <c r="BO165" s="71"/>
      <c r="BP165" s="72" t="str">
        <f t="shared" si="112"/>
        <v>active_standby</v>
      </c>
      <c r="BQ165" s="72"/>
      <c r="BR165"/>
      <c r="BS165" s="72" t="s">
        <v>331</v>
      </c>
      <c r="BT165" s="72"/>
      <c r="BU165" s="72"/>
      <c r="BV165"/>
      <c r="BW165" s="72" t="s">
        <v>331</v>
      </c>
      <c r="BX165" s="72"/>
      <c r="BY165"/>
      <c r="BZ165" s="72" t="s">
        <v>331</v>
      </c>
      <c r="CA165" s="71"/>
      <c r="CB165"/>
      <c r="CC165" s="72" t="s">
        <v>331</v>
      </c>
      <c r="CD165" s="71"/>
      <c r="CE165"/>
      <c r="CF165" s="72" t="s">
        <v>331</v>
      </c>
      <c r="CG165" s="71"/>
      <c r="CH165"/>
      <c r="CI165" s="72" t="s">
        <v>331</v>
      </c>
      <c r="CJ165" s="71"/>
      <c r="CK165" s="71"/>
      <c r="CL165"/>
      <c r="CM165" s="72" t="s">
        <v>331</v>
      </c>
      <c r="CN165" s="71"/>
      <c r="CO165" s="71"/>
      <c r="CP165" s="71"/>
      <c r="CQ165"/>
      <c r="CR165" s="72" t="s">
        <v>331</v>
      </c>
      <c r="CS165" s="71"/>
      <c r="CT165" s="71"/>
      <c r="CU165"/>
      <c r="CV165" s="72" t="s">
        <v>331</v>
      </c>
      <c r="CW165" s="67"/>
      <c r="AMH165" s="73"/>
      <c r="AMI165" s="73"/>
      <c r="AMJ165" s="73"/>
    </row>
    <row r="166" spans="1:1024" s="76" customFormat="1" x14ac:dyDescent="0.25">
      <c r="A166" s="65" t="s">
        <v>110</v>
      </c>
      <c r="B166" s="66" t="s">
        <v>111</v>
      </c>
      <c r="C166" s="65" t="s">
        <v>224</v>
      </c>
      <c r="D166" s="67" t="str">
        <f>VLOOKUP(C166,'[1]PRODUCT LINES'!B:C,2,0)</f>
        <v>PREMIUM-FIBRE-50M</v>
      </c>
      <c r="E166" s="68" t="s">
        <v>761</v>
      </c>
      <c r="F166" s="67" t="s">
        <v>762</v>
      </c>
      <c r="G166" s="67" t="s">
        <v>763</v>
      </c>
      <c r="H166" s="67" t="s">
        <v>113</v>
      </c>
      <c r="I166" s="67">
        <v>1</v>
      </c>
      <c r="J166" s="67" t="s">
        <v>631</v>
      </c>
      <c r="K166" s="67" t="s">
        <v>683</v>
      </c>
      <c r="L166" s="67" t="s">
        <v>751</v>
      </c>
      <c r="M166" s="69" t="s">
        <v>699</v>
      </c>
      <c r="N166" s="67" t="s">
        <v>685</v>
      </c>
      <c r="O166" s="67"/>
      <c r="P166" s="67" t="s">
        <v>443</v>
      </c>
      <c r="Q166" s="67"/>
      <c r="R166" s="82"/>
      <c r="S166" s="67"/>
      <c r="T166"/>
      <c r="U166" s="72" t="s">
        <v>331</v>
      </c>
      <c r="V166" s="72"/>
      <c r="W166"/>
      <c r="X166" s="72" t="s">
        <v>331</v>
      </c>
      <c r="Y166" s="72"/>
      <c r="Z166"/>
      <c r="AA166" s="72" t="s">
        <v>331</v>
      </c>
      <c r="AB166" s="72"/>
      <c r="AC166"/>
      <c r="AD166" s="72" t="s">
        <v>329</v>
      </c>
      <c r="AE166" s="71" t="s">
        <v>292</v>
      </c>
      <c r="AF166" s="71" t="s">
        <v>291</v>
      </c>
      <c r="AG166" s="71"/>
      <c r="AH166" s="72"/>
      <c r="AI166" s="72" t="s">
        <v>292</v>
      </c>
      <c r="AJ166" s="72"/>
      <c r="AK166"/>
      <c r="AL166" s="72" t="s">
        <v>331</v>
      </c>
      <c r="AM166" s="72"/>
      <c r="AN166"/>
      <c r="AO166" s="72" t="s">
        <v>329</v>
      </c>
      <c r="AP166" s="72" t="s">
        <v>700</v>
      </c>
      <c r="AQ166" s="72" t="s">
        <v>297</v>
      </c>
      <c r="AR166" s="72"/>
      <c r="AS166" s="72"/>
      <c r="AT166" s="72"/>
      <c r="AU166" s="72"/>
      <c r="AV166" s="72" t="s">
        <v>298</v>
      </c>
      <c r="AW166" s="72" t="s">
        <v>299</v>
      </c>
      <c r="AX166" s="72" t="s">
        <v>300</v>
      </c>
      <c r="AY166"/>
      <c r="AZ166" s="70" t="s">
        <v>329</v>
      </c>
      <c r="BA166" s="70" t="s">
        <v>330</v>
      </c>
      <c r="BB166"/>
      <c r="BC166" s="72" t="s">
        <v>331</v>
      </c>
      <c r="BD166" s="72"/>
      <c r="BE166"/>
      <c r="BF166" s="72" t="s">
        <v>329</v>
      </c>
      <c r="BG166" s="71" t="s">
        <v>302</v>
      </c>
      <c r="BH166" s="71" t="s">
        <v>301</v>
      </c>
      <c r="BI166" s="71"/>
      <c r="BJ166" s="72" t="s">
        <v>302</v>
      </c>
      <c r="BK166"/>
      <c r="BL166" s="72" t="s">
        <v>329</v>
      </c>
      <c r="BM166" s="71" t="s">
        <v>303</v>
      </c>
      <c r="BN166" s="72" t="s">
        <v>290</v>
      </c>
      <c r="BO166" s="72"/>
      <c r="BP166" s="72" t="s">
        <v>303</v>
      </c>
      <c r="BQ166" s="72"/>
      <c r="BR166"/>
      <c r="BS166" s="72" t="s">
        <v>331</v>
      </c>
      <c r="BT166" s="72"/>
      <c r="BU166" s="72"/>
      <c r="BV166"/>
      <c r="BW166" s="72" t="s">
        <v>331</v>
      </c>
      <c r="BX166" s="72"/>
      <c r="BY166"/>
      <c r="BZ166" s="72" t="s">
        <v>331</v>
      </c>
      <c r="CA166" s="71"/>
      <c r="CB166"/>
      <c r="CC166" s="72" t="s">
        <v>331</v>
      </c>
      <c r="CD166" s="71"/>
      <c r="CE166"/>
      <c r="CF166" s="72" t="s">
        <v>331</v>
      </c>
      <c r="CG166" s="71"/>
      <c r="CH166"/>
      <c r="CI166" s="72" t="s">
        <v>331</v>
      </c>
      <c r="CJ166" s="71"/>
      <c r="CK166" s="71"/>
      <c r="CL166"/>
      <c r="CM166" s="72" t="s">
        <v>331</v>
      </c>
      <c r="CN166" s="71"/>
      <c r="CO166" s="71"/>
      <c r="CP166" s="71"/>
      <c r="CQ166"/>
      <c r="CR166" s="72" t="s">
        <v>331</v>
      </c>
      <c r="CS166" s="71"/>
      <c r="CT166" s="71"/>
      <c r="CU166"/>
      <c r="CV166" s="72" t="s">
        <v>331</v>
      </c>
      <c r="CW166" s="67"/>
      <c r="AMH166" s="73"/>
      <c r="AMI166" s="73"/>
      <c r="AMJ166" s="73"/>
    </row>
    <row r="167" spans="1:1024" s="76" customFormat="1" x14ac:dyDescent="0.25">
      <c r="A167" s="65" t="s">
        <v>110</v>
      </c>
      <c r="B167" s="66" t="s">
        <v>111</v>
      </c>
      <c r="C167" s="65" t="s">
        <v>224</v>
      </c>
      <c r="D167" s="67" t="str">
        <f>VLOOKUP(C167,'[1]PRODUCT LINES'!B:C,2,0)</f>
        <v>PREMIUM-FIBRE-50M</v>
      </c>
      <c r="E167" s="68" t="s">
        <v>764</v>
      </c>
      <c r="F167" s="67" t="s">
        <v>765</v>
      </c>
      <c r="G167" s="67" t="s">
        <v>766</v>
      </c>
      <c r="H167" s="67" t="s">
        <v>113</v>
      </c>
      <c r="I167" s="67">
        <v>6</v>
      </c>
      <c r="J167" s="67" t="s">
        <v>631</v>
      </c>
      <c r="K167" s="67" t="s">
        <v>683</v>
      </c>
      <c r="L167" s="67" t="s">
        <v>751</v>
      </c>
      <c r="M167" s="69" t="s">
        <v>704</v>
      </c>
      <c r="N167" s="67" t="s">
        <v>685</v>
      </c>
      <c r="O167" s="67"/>
      <c r="P167" s="67" t="s">
        <v>443</v>
      </c>
      <c r="Q167" s="67"/>
      <c r="R167" s="82"/>
      <c r="S167" s="67"/>
      <c r="T167"/>
      <c r="U167" s="72" t="s">
        <v>331</v>
      </c>
      <c r="V167" s="72"/>
      <c r="W167"/>
      <c r="X167" s="72" t="s">
        <v>331</v>
      </c>
      <c r="Y167" s="72"/>
      <c r="Z167"/>
      <c r="AA167" s="72" t="s">
        <v>331</v>
      </c>
      <c r="AB167" s="72"/>
      <c r="AC167"/>
      <c r="AD167" s="72" t="s">
        <v>329</v>
      </c>
      <c r="AE167" s="71" t="s">
        <v>292</v>
      </c>
      <c r="AF167" s="71" t="s">
        <v>291</v>
      </c>
      <c r="AG167" s="71"/>
      <c r="AH167" s="72"/>
      <c r="AI167" s="72" t="s">
        <v>292</v>
      </c>
      <c r="AJ167" s="72"/>
      <c r="AK167"/>
      <c r="AL167" s="72" t="s">
        <v>331</v>
      </c>
      <c r="AM167" s="72"/>
      <c r="AN167"/>
      <c r="AO167" s="72" t="s">
        <v>329</v>
      </c>
      <c r="AP167" s="72" t="s">
        <v>700</v>
      </c>
      <c r="AQ167" s="72" t="s">
        <v>297</v>
      </c>
      <c r="AR167" s="72"/>
      <c r="AS167" s="72"/>
      <c r="AT167" s="72"/>
      <c r="AU167" s="72"/>
      <c r="AV167" s="72" t="s">
        <v>298</v>
      </c>
      <c r="AW167" s="72" t="s">
        <v>299</v>
      </c>
      <c r="AX167" s="72" t="s">
        <v>300</v>
      </c>
      <c r="AY167"/>
      <c r="AZ167" s="70" t="s">
        <v>329</v>
      </c>
      <c r="BA167" s="70" t="s">
        <v>330</v>
      </c>
      <c r="BB167"/>
      <c r="BC167" s="72" t="s">
        <v>331</v>
      </c>
      <c r="BD167" s="72"/>
      <c r="BE167"/>
      <c r="BF167" s="72" t="s">
        <v>329</v>
      </c>
      <c r="BG167" s="71" t="s">
        <v>302</v>
      </c>
      <c r="BH167" s="71" t="s">
        <v>301</v>
      </c>
      <c r="BI167" s="71"/>
      <c r="BJ167" s="72" t="s">
        <v>302</v>
      </c>
      <c r="BK167"/>
      <c r="BL167" s="72" t="s">
        <v>329</v>
      </c>
      <c r="BM167" s="71" t="s">
        <v>303</v>
      </c>
      <c r="BN167" s="72" t="s">
        <v>290</v>
      </c>
      <c r="BO167" s="72"/>
      <c r="BP167" s="72" t="s">
        <v>303</v>
      </c>
      <c r="BQ167" s="72"/>
      <c r="BR167"/>
      <c r="BS167" s="72" t="s">
        <v>331</v>
      </c>
      <c r="BT167" s="72"/>
      <c r="BU167" s="72"/>
      <c r="BV167"/>
      <c r="BW167" s="72" t="s">
        <v>331</v>
      </c>
      <c r="BX167" s="72"/>
      <c r="BY167"/>
      <c r="BZ167" s="72" t="s">
        <v>331</v>
      </c>
      <c r="CA167" s="71"/>
      <c r="CB167"/>
      <c r="CC167" s="72" t="s">
        <v>331</v>
      </c>
      <c r="CD167" s="71"/>
      <c r="CE167"/>
      <c r="CF167" s="72" t="s">
        <v>331</v>
      </c>
      <c r="CG167" s="71"/>
      <c r="CH167"/>
      <c r="CI167" s="72" t="s">
        <v>331</v>
      </c>
      <c r="CJ167" s="71"/>
      <c r="CK167" s="71"/>
      <c r="CL167"/>
      <c r="CM167" s="72" t="s">
        <v>331</v>
      </c>
      <c r="CN167" s="71"/>
      <c r="CO167" s="71"/>
      <c r="CP167" s="71"/>
      <c r="CQ167"/>
      <c r="CR167" s="72" t="s">
        <v>331</v>
      </c>
      <c r="CS167" s="71"/>
      <c r="CT167" s="71"/>
      <c r="CU167"/>
      <c r="CV167" s="72" t="s">
        <v>331</v>
      </c>
      <c r="CW167" s="67"/>
      <c r="AMH167" s="73"/>
      <c r="AMI167" s="73"/>
      <c r="AMJ167" s="73"/>
    </row>
    <row r="168" spans="1:1024" s="76" customFormat="1" x14ac:dyDescent="0.25">
      <c r="A168" s="65" t="s">
        <v>110</v>
      </c>
      <c r="B168" s="66" t="s">
        <v>111</v>
      </c>
      <c r="C168" s="65" t="s">
        <v>224</v>
      </c>
      <c r="D168" s="67" t="str">
        <f>VLOOKUP(C168,'[1]PRODUCT LINES'!B:C,2,0)</f>
        <v>PREMIUM-FIBRE-50M</v>
      </c>
      <c r="E168" s="68" t="s">
        <v>767</v>
      </c>
      <c r="F168" s="67" t="s">
        <v>768</v>
      </c>
      <c r="G168" s="67" t="s">
        <v>769</v>
      </c>
      <c r="H168" s="67" t="s">
        <v>113</v>
      </c>
      <c r="I168" s="67">
        <v>7</v>
      </c>
      <c r="J168" s="67" t="s">
        <v>631</v>
      </c>
      <c r="K168" s="67" t="s">
        <v>683</v>
      </c>
      <c r="L168" s="67" t="s">
        <v>751</v>
      </c>
      <c r="M168" s="69" t="s">
        <v>708</v>
      </c>
      <c r="N168" s="67" t="s">
        <v>685</v>
      </c>
      <c r="O168" s="67"/>
      <c r="P168" s="67" t="s">
        <v>443</v>
      </c>
      <c r="Q168" s="67"/>
      <c r="R168" s="82"/>
      <c r="S168" s="67"/>
      <c r="T168"/>
      <c r="U168" s="72" t="s">
        <v>331</v>
      </c>
      <c r="V168" s="72"/>
      <c r="W168"/>
      <c r="X168" s="72" t="s">
        <v>331</v>
      </c>
      <c r="Y168" s="72"/>
      <c r="Z168"/>
      <c r="AA168" s="72" t="s">
        <v>331</v>
      </c>
      <c r="AB168" s="72"/>
      <c r="AC168"/>
      <c r="AD168" s="72" t="s">
        <v>329</v>
      </c>
      <c r="AE168" s="71" t="s">
        <v>292</v>
      </c>
      <c r="AF168" s="71" t="s">
        <v>291</v>
      </c>
      <c r="AG168" s="71"/>
      <c r="AH168" s="72"/>
      <c r="AI168" s="72" t="s">
        <v>292</v>
      </c>
      <c r="AJ168" s="72"/>
      <c r="AK168"/>
      <c r="AL168" s="72" t="s">
        <v>331</v>
      </c>
      <c r="AM168" s="72"/>
      <c r="AN168"/>
      <c r="AO168" s="72" t="s">
        <v>329</v>
      </c>
      <c r="AP168" s="72" t="s">
        <v>700</v>
      </c>
      <c r="AQ168" s="72" t="s">
        <v>297</v>
      </c>
      <c r="AR168" s="72"/>
      <c r="AS168" s="72"/>
      <c r="AT168" s="72"/>
      <c r="AU168" s="72"/>
      <c r="AV168" s="72" t="s">
        <v>298</v>
      </c>
      <c r="AW168" s="72" t="s">
        <v>299</v>
      </c>
      <c r="AX168" s="72" t="s">
        <v>300</v>
      </c>
      <c r="AY168"/>
      <c r="AZ168" s="70" t="s">
        <v>329</v>
      </c>
      <c r="BA168" s="70" t="s">
        <v>330</v>
      </c>
      <c r="BB168"/>
      <c r="BC168" s="72" t="s">
        <v>331</v>
      </c>
      <c r="BD168" s="72"/>
      <c r="BE168"/>
      <c r="BF168" s="72" t="s">
        <v>329</v>
      </c>
      <c r="BG168" s="71" t="s">
        <v>302</v>
      </c>
      <c r="BH168" s="71" t="s">
        <v>301</v>
      </c>
      <c r="BI168" s="71"/>
      <c r="BJ168" s="72" t="s">
        <v>302</v>
      </c>
      <c r="BK168"/>
      <c r="BL168" s="72" t="s">
        <v>329</v>
      </c>
      <c r="BM168" s="71" t="s">
        <v>303</v>
      </c>
      <c r="BN168" s="72" t="s">
        <v>290</v>
      </c>
      <c r="BO168" s="72"/>
      <c r="BP168" s="72" t="s">
        <v>303</v>
      </c>
      <c r="BQ168" s="72"/>
      <c r="BR168"/>
      <c r="BS168" s="72" t="s">
        <v>331</v>
      </c>
      <c r="BT168" s="72"/>
      <c r="BU168" s="72"/>
      <c r="BV168"/>
      <c r="BW168" s="72" t="s">
        <v>331</v>
      </c>
      <c r="BX168" s="72"/>
      <c r="BY168"/>
      <c r="BZ168" s="72" t="s">
        <v>331</v>
      </c>
      <c r="CA168" s="71"/>
      <c r="CB168"/>
      <c r="CC168" s="72" t="s">
        <v>331</v>
      </c>
      <c r="CD168" s="71"/>
      <c r="CE168"/>
      <c r="CF168" s="72" t="s">
        <v>331</v>
      </c>
      <c r="CG168" s="71"/>
      <c r="CH168"/>
      <c r="CI168" s="72" t="s">
        <v>331</v>
      </c>
      <c r="CJ168" s="71"/>
      <c r="CK168" s="71"/>
      <c r="CL168"/>
      <c r="CM168" s="72" t="s">
        <v>331</v>
      </c>
      <c r="CN168" s="71"/>
      <c r="CO168" s="71"/>
      <c r="CP168" s="71"/>
      <c r="CQ168"/>
      <c r="CR168" s="72" t="s">
        <v>331</v>
      </c>
      <c r="CS168" s="71"/>
      <c r="CT168" s="71"/>
      <c r="CU168"/>
      <c r="CV168" s="72" t="s">
        <v>331</v>
      </c>
      <c r="CW168" s="67"/>
      <c r="AMH168" s="73"/>
      <c r="AMI168" s="73"/>
      <c r="AMJ168" s="73"/>
    </row>
    <row r="169" spans="1:1024" s="76" customFormat="1" x14ac:dyDescent="0.25">
      <c r="A169" s="65" t="s">
        <v>110</v>
      </c>
      <c r="B169" s="66" t="s">
        <v>111</v>
      </c>
      <c r="C169" s="65" t="s">
        <v>224</v>
      </c>
      <c r="D169" s="67" t="str">
        <f>VLOOKUP(C169,'[1]PRODUCT LINES'!B:C,2,0)</f>
        <v>PREMIUM-FIBRE-50M</v>
      </c>
      <c r="E169" s="68" t="s">
        <v>770</v>
      </c>
      <c r="F169" s="67" t="s">
        <v>771</v>
      </c>
      <c r="G169" s="67" t="s">
        <v>772</v>
      </c>
      <c r="H169" s="67" t="s">
        <v>113</v>
      </c>
      <c r="I169" s="67">
        <v>8</v>
      </c>
      <c r="J169" s="67" t="s">
        <v>631</v>
      </c>
      <c r="K169" s="67" t="s">
        <v>683</v>
      </c>
      <c r="L169" s="67" t="s">
        <v>751</v>
      </c>
      <c r="M169" s="69" t="s">
        <v>712</v>
      </c>
      <c r="N169" s="67" t="s">
        <v>685</v>
      </c>
      <c r="O169" s="67"/>
      <c r="P169" s="67" t="s">
        <v>443</v>
      </c>
      <c r="Q169" s="67"/>
      <c r="R169" s="82"/>
      <c r="S169" s="67"/>
      <c r="T169"/>
      <c r="U169" s="72" t="s">
        <v>331</v>
      </c>
      <c r="V169" s="72"/>
      <c r="W169"/>
      <c r="X169" s="72" t="s">
        <v>331</v>
      </c>
      <c r="Y169" s="72"/>
      <c r="Z169"/>
      <c r="AA169" s="72" t="s">
        <v>331</v>
      </c>
      <c r="AB169" s="72"/>
      <c r="AC169"/>
      <c r="AD169" s="72" t="s">
        <v>329</v>
      </c>
      <c r="AE169" s="71" t="s">
        <v>292</v>
      </c>
      <c r="AF169" s="71" t="s">
        <v>291</v>
      </c>
      <c r="AG169" s="71"/>
      <c r="AH169" s="72"/>
      <c r="AI169" s="72" t="s">
        <v>292</v>
      </c>
      <c r="AJ169" s="72"/>
      <c r="AK169"/>
      <c r="AL169" s="72" t="s">
        <v>331</v>
      </c>
      <c r="AM169" s="72"/>
      <c r="AN169"/>
      <c r="AO169" s="72" t="s">
        <v>329</v>
      </c>
      <c r="AP169" s="72" t="s">
        <v>700</v>
      </c>
      <c r="AQ169" s="72" t="s">
        <v>297</v>
      </c>
      <c r="AR169" s="72"/>
      <c r="AS169" s="72"/>
      <c r="AT169" s="72"/>
      <c r="AU169" s="72"/>
      <c r="AV169" s="72" t="s">
        <v>298</v>
      </c>
      <c r="AW169" s="72" t="s">
        <v>299</v>
      </c>
      <c r="AX169" s="72" t="s">
        <v>300</v>
      </c>
      <c r="AY169"/>
      <c r="AZ169" s="70" t="s">
        <v>329</v>
      </c>
      <c r="BA169" s="70" t="s">
        <v>330</v>
      </c>
      <c r="BB169"/>
      <c r="BC169" s="72" t="s">
        <v>331</v>
      </c>
      <c r="BD169" s="72"/>
      <c r="BE169"/>
      <c r="BF169" s="72" t="s">
        <v>329</v>
      </c>
      <c r="BG169" s="71" t="s">
        <v>302</v>
      </c>
      <c r="BH169" s="71" t="s">
        <v>301</v>
      </c>
      <c r="BI169" s="71"/>
      <c r="BJ169" s="72" t="s">
        <v>302</v>
      </c>
      <c r="BK169"/>
      <c r="BL169" s="72" t="s">
        <v>329</v>
      </c>
      <c r="BM169" s="71" t="s">
        <v>303</v>
      </c>
      <c r="BN169" s="72" t="s">
        <v>290</v>
      </c>
      <c r="BO169" s="72"/>
      <c r="BP169" s="72" t="s">
        <v>303</v>
      </c>
      <c r="BQ169" s="72"/>
      <c r="BR169"/>
      <c r="BS169" s="72" t="s">
        <v>331</v>
      </c>
      <c r="BT169" s="72"/>
      <c r="BU169" s="72"/>
      <c r="BV169"/>
      <c r="BW169" s="72" t="s">
        <v>331</v>
      </c>
      <c r="BX169" s="72"/>
      <c r="BY169"/>
      <c r="BZ169" s="72" t="s">
        <v>331</v>
      </c>
      <c r="CA169" s="71"/>
      <c r="CB169"/>
      <c r="CC169" s="72" t="s">
        <v>331</v>
      </c>
      <c r="CD169" s="71"/>
      <c r="CE169"/>
      <c r="CF169" s="72" t="s">
        <v>331</v>
      </c>
      <c r="CG169" s="71"/>
      <c r="CH169"/>
      <c r="CI169" s="72" t="s">
        <v>331</v>
      </c>
      <c r="CJ169" s="71"/>
      <c r="CK169" s="71"/>
      <c r="CL169"/>
      <c r="CM169" s="72" t="s">
        <v>331</v>
      </c>
      <c r="CN169" s="71"/>
      <c r="CO169" s="71"/>
      <c r="CP169" s="71"/>
      <c r="CQ169"/>
      <c r="CR169" s="72" t="s">
        <v>331</v>
      </c>
      <c r="CS169" s="71"/>
      <c r="CT169" s="71"/>
      <c r="CU169"/>
      <c r="CV169" s="72" t="s">
        <v>331</v>
      </c>
      <c r="CW169" s="67"/>
      <c r="AMH169" s="73"/>
      <c r="AMI169" s="73"/>
      <c r="AMJ169" s="73"/>
    </row>
    <row r="170" spans="1:1024" s="76" customFormat="1" x14ac:dyDescent="0.25">
      <c r="T170"/>
      <c r="U170" s="78" t="s">
        <v>331</v>
      </c>
      <c r="V170" s="78"/>
      <c r="W170"/>
      <c r="X170" s="78" t="s">
        <v>331</v>
      </c>
      <c r="Y170" s="78"/>
      <c r="Z170"/>
      <c r="AA170" s="78" t="s">
        <v>331</v>
      </c>
      <c r="AB170" s="78"/>
      <c r="AC170"/>
      <c r="AD170" s="78"/>
      <c r="AE170" s="73"/>
      <c r="AF170" s="73"/>
      <c r="AG170" s="73"/>
      <c r="AH170" s="78"/>
      <c r="AI170" s="78"/>
      <c r="AJ170" s="78"/>
      <c r="AK170"/>
      <c r="AL170" s="78"/>
      <c r="AM170" s="78"/>
      <c r="AN170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/>
      <c r="AZ170" s="78"/>
      <c r="BA170" s="78"/>
      <c r="BB170"/>
      <c r="BC170" s="78"/>
      <c r="BD170" s="78"/>
      <c r="BE170"/>
      <c r="BF170" s="78"/>
      <c r="BG170" s="73"/>
      <c r="BH170" s="73"/>
      <c r="BI170" s="73"/>
      <c r="BJ170" s="78"/>
      <c r="BK170"/>
      <c r="BL170" s="78"/>
      <c r="BM170" s="78"/>
      <c r="BN170" s="78"/>
      <c r="BO170" s="78"/>
      <c r="BP170" s="78"/>
      <c r="BQ170" s="78"/>
      <c r="BR170"/>
      <c r="BS170" s="78"/>
      <c r="BT170" s="78"/>
      <c r="BU170" s="78"/>
      <c r="BV170"/>
      <c r="BW170" s="78"/>
      <c r="BX170" s="78"/>
      <c r="BY170"/>
      <c r="BZ170" s="73"/>
      <c r="CA170" s="73"/>
      <c r="CB170"/>
      <c r="CC170" s="73"/>
      <c r="CD170" s="73"/>
      <c r="CE170"/>
      <c r="CF170" s="73"/>
      <c r="CG170" s="73"/>
      <c r="CH170"/>
      <c r="CI170" s="73"/>
      <c r="CJ170" s="73"/>
      <c r="CK170" s="73"/>
      <c r="CL170"/>
      <c r="CM170" s="73"/>
      <c r="CN170" s="73"/>
      <c r="CO170" s="73"/>
      <c r="CP170" s="73"/>
      <c r="CQ170"/>
      <c r="CR170" s="73"/>
      <c r="CS170" s="73"/>
      <c r="CT170" s="73"/>
      <c r="CU170"/>
      <c r="CV170" s="73"/>
      <c r="CW170" s="73"/>
      <c r="AMH170" s="73"/>
      <c r="AMI170" s="73"/>
      <c r="AMJ170" s="73"/>
    </row>
    <row r="171" spans="1:1024" s="76" customFormat="1" x14ac:dyDescent="0.25">
      <c r="A171" s="65" t="s">
        <v>110</v>
      </c>
      <c r="B171" s="66" t="s">
        <v>111</v>
      </c>
      <c r="C171" s="65" t="s">
        <v>227</v>
      </c>
      <c r="D171" s="67" t="s">
        <v>228</v>
      </c>
      <c r="E171" s="68" t="s">
        <v>773</v>
      </c>
      <c r="F171" s="67" t="s">
        <v>774</v>
      </c>
      <c r="G171" s="67" t="s">
        <v>775</v>
      </c>
      <c r="H171" s="67" t="s">
        <v>113</v>
      </c>
      <c r="I171" s="67">
        <v>3</v>
      </c>
      <c r="J171" s="67" t="s">
        <v>631</v>
      </c>
      <c r="K171" s="67" t="s">
        <v>683</v>
      </c>
      <c r="L171" s="67" t="s">
        <v>776</v>
      </c>
      <c r="M171" s="69" t="s">
        <v>684</v>
      </c>
      <c r="N171" s="67" t="s">
        <v>685</v>
      </c>
      <c r="O171" s="67"/>
      <c r="P171" s="67" t="s">
        <v>443</v>
      </c>
      <c r="Q171" s="67"/>
      <c r="R171" s="82"/>
      <c r="S171" s="67"/>
      <c r="T171"/>
      <c r="U171" s="72" t="s">
        <v>331</v>
      </c>
      <c r="V171" s="72"/>
      <c r="W171"/>
      <c r="X171" s="72" t="s">
        <v>331</v>
      </c>
      <c r="Y171" s="72"/>
      <c r="Z171"/>
      <c r="AA171" s="72" t="s">
        <v>331</v>
      </c>
      <c r="AB171" s="72"/>
      <c r="AC171"/>
      <c r="AD171" s="72" t="s">
        <v>329</v>
      </c>
      <c r="AE171" s="67" t="str">
        <f t="shared" ref="AE171:AE177" si="113">IF(AD171="true",CONCATENATE(IF(AG171="","",CONCATENATE(AG171,", ")),IF(AH171="","",CONCATENATE(AH171, ", ")),IF(AI171="","",AI171)),"_")</f>
        <v>4h_24_7</v>
      </c>
      <c r="AF171" s="67" t="str">
        <f t="shared" ref="AF171:AF177" si="114">$AH$4</f>
        <v>4h_bhbd</v>
      </c>
      <c r="AG171" s="67"/>
      <c r="AH171" s="71"/>
      <c r="AI171" s="72" t="str">
        <f t="shared" ref="AI171:AI177" si="115">AI$4</f>
        <v>4h_24_7</v>
      </c>
      <c r="AJ171" s="72"/>
      <c r="AK171"/>
      <c r="AL171" s="72" t="s">
        <v>331</v>
      </c>
      <c r="AM171" s="72"/>
      <c r="AN171"/>
      <c r="AO171" s="72" t="s">
        <v>329</v>
      </c>
      <c r="AP171" s="71" t="str">
        <f>IF(AO171="true",CONCATENATE(IF(AU171="","",CONCATENATE(AU$4,", ")),IF(AV171="","",AV$4), ", ",IF(AW171="","",AW$4),", ",IF(AX171="","",AX$4)),"_")</f>
        <v>30-60m, 60-120m, 120m+</v>
      </c>
      <c r="AQ171" s="71" t="str">
        <f>AU$4</f>
        <v>0-30m</v>
      </c>
      <c r="AR171" s="72"/>
      <c r="AS171" s="72"/>
      <c r="AT171" s="72"/>
      <c r="AU171" s="72"/>
      <c r="AV171" s="72" t="str">
        <f t="shared" ref="AV171:AX174" si="116">AV$4</f>
        <v>30-60m</v>
      </c>
      <c r="AW171" s="72" t="str">
        <f t="shared" si="116"/>
        <v>60-120m</v>
      </c>
      <c r="AX171" s="72" t="str">
        <f t="shared" si="116"/>
        <v>120m+</v>
      </c>
      <c r="AY171"/>
      <c r="AZ171" s="70" t="s">
        <v>329</v>
      </c>
      <c r="BA171" s="72" t="s">
        <v>330</v>
      </c>
      <c r="BB171"/>
      <c r="BC171" s="72" t="s">
        <v>331</v>
      </c>
      <c r="BD171" s="72"/>
      <c r="BE171"/>
      <c r="BF171" s="72" t="s">
        <v>329</v>
      </c>
      <c r="BG171" s="67" t="str">
        <f t="shared" ref="BG171:BG177" si="117">IF(BF171="true",CONCATENATE(IF(BJ171="","",$BJ$4)),"_")</f>
        <v>36_months</v>
      </c>
      <c r="BH171" s="67" t="str">
        <f t="shared" ref="BH171:BH177" si="118">BI$4</f>
        <v>12_months</v>
      </c>
      <c r="BI171" s="67"/>
      <c r="BJ171" s="71" t="str">
        <f t="shared" ref="BJ171:BJ177" si="119">BJ$4</f>
        <v>36_months</v>
      </c>
      <c r="BK171"/>
      <c r="BL171" s="70" t="s">
        <v>329</v>
      </c>
      <c r="BM171" s="71" t="str">
        <f t="shared" ref="BM171:BM177" si="120">IF(BL171="true",CONCATENATE(IF(BO171="","",CONCATENATE(BO$4,", ")),IF(BP171="","",BP$4),IF(BQ171="","",CONCATENATE(", ",BQ$4))),"_")</f>
        <v>active_standby</v>
      </c>
      <c r="BN171" s="71" t="str">
        <f t="shared" ref="BN171:BN177" si="121">$BO$4</f>
        <v>none</v>
      </c>
      <c r="BO171" s="71"/>
      <c r="BP171" s="72" t="str">
        <f t="shared" ref="BP171:BP177" si="122">BP$4</f>
        <v>active_standby</v>
      </c>
      <c r="BQ171" s="72"/>
      <c r="BR171"/>
      <c r="BS171" s="72" t="s">
        <v>331</v>
      </c>
      <c r="BT171" s="72"/>
      <c r="BU171" s="72"/>
      <c r="BV171"/>
      <c r="BW171" s="72" t="s">
        <v>331</v>
      </c>
      <c r="BX171" s="72"/>
      <c r="BY171"/>
      <c r="BZ171" s="72" t="s">
        <v>331</v>
      </c>
      <c r="CA171" s="71"/>
      <c r="CB171"/>
      <c r="CC171" s="72" t="s">
        <v>331</v>
      </c>
      <c r="CD171" s="71"/>
      <c r="CE171"/>
      <c r="CF171" s="72" t="s">
        <v>331</v>
      </c>
      <c r="CG171" s="71"/>
      <c r="CH171"/>
      <c r="CI171" s="72" t="s">
        <v>331</v>
      </c>
      <c r="CJ171" s="71"/>
      <c r="CK171" s="71"/>
      <c r="CL171"/>
      <c r="CM171" s="72" t="s">
        <v>331</v>
      </c>
      <c r="CN171" s="71"/>
      <c r="CO171" s="71"/>
      <c r="CP171" s="71"/>
      <c r="CQ171"/>
      <c r="CR171" s="72" t="s">
        <v>331</v>
      </c>
      <c r="CS171" s="71"/>
      <c r="CT171" s="71"/>
      <c r="CU171"/>
      <c r="CV171" s="72" t="s">
        <v>331</v>
      </c>
      <c r="CW171" s="67"/>
      <c r="AMH171" s="73"/>
      <c r="AMI171" s="73"/>
      <c r="AMJ171" s="73"/>
    </row>
    <row r="172" spans="1:1024" s="76" customFormat="1" x14ac:dyDescent="0.25">
      <c r="A172" s="65" t="s">
        <v>110</v>
      </c>
      <c r="B172" s="66" t="s">
        <v>111</v>
      </c>
      <c r="C172" s="65" t="s">
        <v>227</v>
      </c>
      <c r="D172" s="67" t="s">
        <v>228</v>
      </c>
      <c r="E172" s="68" t="s">
        <v>777</v>
      </c>
      <c r="F172" s="67" t="s">
        <v>774</v>
      </c>
      <c r="G172" s="67" t="s">
        <v>775</v>
      </c>
      <c r="H172" s="67" t="s">
        <v>113</v>
      </c>
      <c r="I172" s="67">
        <v>2</v>
      </c>
      <c r="J172" s="67" t="s">
        <v>631</v>
      </c>
      <c r="K172" s="67" t="s">
        <v>683</v>
      </c>
      <c r="L172" s="67" t="s">
        <v>776</v>
      </c>
      <c r="M172" s="69" t="s">
        <v>684</v>
      </c>
      <c r="N172" s="67" t="s">
        <v>685</v>
      </c>
      <c r="O172" s="67"/>
      <c r="P172" s="67" t="s">
        <v>443</v>
      </c>
      <c r="Q172" s="67"/>
      <c r="R172" s="82"/>
      <c r="S172" s="67"/>
      <c r="T172"/>
      <c r="U172" s="72" t="s">
        <v>331</v>
      </c>
      <c r="V172" s="72"/>
      <c r="W172"/>
      <c r="X172" s="72" t="s">
        <v>331</v>
      </c>
      <c r="Y172" s="72"/>
      <c r="Z172"/>
      <c r="AA172" s="72" t="s">
        <v>331</v>
      </c>
      <c r="AB172" s="72"/>
      <c r="AC172"/>
      <c r="AD172" s="72" t="s">
        <v>329</v>
      </c>
      <c r="AE172" s="67" t="str">
        <f t="shared" si="113"/>
        <v>4h_24_7</v>
      </c>
      <c r="AF172" s="67" t="str">
        <f t="shared" si="114"/>
        <v>4h_bhbd</v>
      </c>
      <c r="AG172" s="67"/>
      <c r="AH172" s="71"/>
      <c r="AI172" s="72" t="str">
        <f t="shared" si="115"/>
        <v>4h_24_7</v>
      </c>
      <c r="AJ172" s="72"/>
      <c r="AK172"/>
      <c r="AL172" s="72" t="s">
        <v>331</v>
      </c>
      <c r="AM172" s="72"/>
      <c r="AN172"/>
      <c r="AO172" s="72" t="s">
        <v>329</v>
      </c>
      <c r="AP172" s="71" t="str">
        <f>IF(AO172="true",CONCATENATE(IF(AU172="","",CONCATENATE(AU$4,", ")),IF(AV172="","",AV$4), ", ",IF(AW172="","",AW$4),", ",IF(AX172="","",AX$4)),"_")</f>
        <v>30-60m, 60-120m, 120m+</v>
      </c>
      <c r="AQ172" s="71" t="str">
        <f>AU$4</f>
        <v>0-30m</v>
      </c>
      <c r="AR172" s="72"/>
      <c r="AS172" s="72"/>
      <c r="AT172" s="72"/>
      <c r="AU172" s="72"/>
      <c r="AV172" s="72" t="str">
        <f t="shared" si="116"/>
        <v>30-60m</v>
      </c>
      <c r="AW172" s="72" t="str">
        <f t="shared" si="116"/>
        <v>60-120m</v>
      </c>
      <c r="AX172" s="72" t="str">
        <f t="shared" si="116"/>
        <v>120m+</v>
      </c>
      <c r="AY172"/>
      <c r="AZ172" s="70" t="s">
        <v>329</v>
      </c>
      <c r="BA172" s="72" t="s">
        <v>330</v>
      </c>
      <c r="BB172"/>
      <c r="BC172" s="72" t="s">
        <v>331</v>
      </c>
      <c r="BD172" s="72"/>
      <c r="BE172"/>
      <c r="BF172" s="72" t="s">
        <v>329</v>
      </c>
      <c r="BG172" s="67" t="str">
        <f t="shared" si="117"/>
        <v>36_months</v>
      </c>
      <c r="BH172" s="67" t="str">
        <f t="shared" si="118"/>
        <v>12_months</v>
      </c>
      <c r="BI172" s="67"/>
      <c r="BJ172" s="71" t="str">
        <f t="shared" si="119"/>
        <v>36_months</v>
      </c>
      <c r="BK172"/>
      <c r="BL172" s="70" t="s">
        <v>329</v>
      </c>
      <c r="BM172" s="71" t="str">
        <f t="shared" si="120"/>
        <v>active_standby</v>
      </c>
      <c r="BN172" s="71" t="str">
        <f t="shared" si="121"/>
        <v>none</v>
      </c>
      <c r="BO172" s="71"/>
      <c r="BP172" s="72" t="str">
        <f t="shared" si="122"/>
        <v>active_standby</v>
      </c>
      <c r="BQ172" s="72"/>
      <c r="BR172"/>
      <c r="BS172" s="72" t="s">
        <v>331</v>
      </c>
      <c r="BT172" s="72"/>
      <c r="BU172" s="72"/>
      <c r="BV172"/>
      <c r="BW172" s="72" t="s">
        <v>331</v>
      </c>
      <c r="BX172" s="72"/>
      <c r="BY172"/>
      <c r="BZ172" s="72" t="s">
        <v>331</v>
      </c>
      <c r="CA172" s="71"/>
      <c r="CB172"/>
      <c r="CC172" s="72" t="s">
        <v>331</v>
      </c>
      <c r="CD172" s="71"/>
      <c r="CE172"/>
      <c r="CF172" s="72" t="s">
        <v>331</v>
      </c>
      <c r="CG172" s="71"/>
      <c r="CH172"/>
      <c r="CI172" s="72" t="s">
        <v>331</v>
      </c>
      <c r="CJ172" s="71"/>
      <c r="CK172" s="71"/>
      <c r="CL172"/>
      <c r="CM172" s="72" t="s">
        <v>331</v>
      </c>
      <c r="CN172" s="71"/>
      <c r="CO172" s="71"/>
      <c r="CP172" s="71"/>
      <c r="CQ172"/>
      <c r="CR172" s="72" t="s">
        <v>331</v>
      </c>
      <c r="CS172" s="71"/>
      <c r="CT172" s="71"/>
      <c r="CU172"/>
      <c r="CV172" s="72" t="s">
        <v>331</v>
      </c>
      <c r="CW172" s="67"/>
      <c r="AMH172" s="73"/>
      <c r="AMI172" s="73"/>
      <c r="AMJ172" s="73"/>
    </row>
    <row r="173" spans="1:1024" s="76" customFormat="1" x14ac:dyDescent="0.25">
      <c r="A173" s="65" t="s">
        <v>110</v>
      </c>
      <c r="B173" s="66" t="s">
        <v>111</v>
      </c>
      <c r="C173" s="65" t="s">
        <v>227</v>
      </c>
      <c r="D173" s="67" t="s">
        <v>228</v>
      </c>
      <c r="E173" s="68" t="s">
        <v>778</v>
      </c>
      <c r="F173" s="67" t="s">
        <v>774</v>
      </c>
      <c r="G173" s="67" t="s">
        <v>775</v>
      </c>
      <c r="H173" s="67" t="s">
        <v>113</v>
      </c>
      <c r="I173" s="67">
        <v>2</v>
      </c>
      <c r="J173" s="67" t="s">
        <v>631</v>
      </c>
      <c r="K173" s="67" t="s">
        <v>683</v>
      </c>
      <c r="L173" s="67" t="s">
        <v>776</v>
      </c>
      <c r="M173" s="69" t="s">
        <v>684</v>
      </c>
      <c r="N173" s="67" t="s">
        <v>685</v>
      </c>
      <c r="O173" s="67"/>
      <c r="P173" s="67" t="s">
        <v>443</v>
      </c>
      <c r="Q173" s="67"/>
      <c r="R173" s="82"/>
      <c r="S173" s="67"/>
      <c r="T173"/>
      <c r="U173" s="72" t="s">
        <v>331</v>
      </c>
      <c r="V173" s="72"/>
      <c r="W173"/>
      <c r="X173" s="72" t="s">
        <v>331</v>
      </c>
      <c r="Y173" s="72"/>
      <c r="Z173"/>
      <c r="AA173" s="72" t="s">
        <v>331</v>
      </c>
      <c r="AB173" s="72"/>
      <c r="AC173"/>
      <c r="AD173" s="72" t="s">
        <v>329</v>
      </c>
      <c r="AE173" s="67" t="str">
        <f t="shared" si="113"/>
        <v>4h_24_7</v>
      </c>
      <c r="AF173" s="67" t="str">
        <f t="shared" si="114"/>
        <v>4h_bhbd</v>
      </c>
      <c r="AG173" s="67"/>
      <c r="AH173" s="71"/>
      <c r="AI173" s="72" t="str">
        <f t="shared" si="115"/>
        <v>4h_24_7</v>
      </c>
      <c r="AJ173" s="72"/>
      <c r="AK173"/>
      <c r="AL173" s="72" t="s">
        <v>331</v>
      </c>
      <c r="AM173" s="72"/>
      <c r="AN173"/>
      <c r="AO173" s="72" t="s">
        <v>329</v>
      </c>
      <c r="AP173" s="71" t="str">
        <f>IF(AO173="true",CONCATENATE(IF(AU173="","",CONCATENATE(AU$4,", ")),IF(AV173="","",AV$4), ", ",IF(AW173="","",AW$4),", ",IF(AX173="","",AX$4)),"_")</f>
        <v>30-60m, 60-120m, 120m+</v>
      </c>
      <c r="AQ173" s="71" t="str">
        <f>AU$4</f>
        <v>0-30m</v>
      </c>
      <c r="AR173" s="72"/>
      <c r="AS173" s="72"/>
      <c r="AT173" s="72"/>
      <c r="AU173" s="72"/>
      <c r="AV173" s="72" t="str">
        <f t="shared" si="116"/>
        <v>30-60m</v>
      </c>
      <c r="AW173" s="72" t="str">
        <f t="shared" si="116"/>
        <v>60-120m</v>
      </c>
      <c r="AX173" s="72" t="str">
        <f t="shared" si="116"/>
        <v>120m+</v>
      </c>
      <c r="AY173"/>
      <c r="AZ173" s="70" t="s">
        <v>329</v>
      </c>
      <c r="BA173" s="72" t="s">
        <v>330</v>
      </c>
      <c r="BB173"/>
      <c r="BC173" s="72" t="s">
        <v>331</v>
      </c>
      <c r="BD173" s="72"/>
      <c r="BE173"/>
      <c r="BF173" s="72" t="s">
        <v>329</v>
      </c>
      <c r="BG173" s="67" t="str">
        <f t="shared" si="117"/>
        <v>36_months</v>
      </c>
      <c r="BH173" s="67" t="str">
        <f t="shared" si="118"/>
        <v>12_months</v>
      </c>
      <c r="BI173" s="67"/>
      <c r="BJ173" s="71" t="str">
        <f t="shared" si="119"/>
        <v>36_months</v>
      </c>
      <c r="BK173"/>
      <c r="BL173" s="70" t="s">
        <v>329</v>
      </c>
      <c r="BM173" s="71" t="str">
        <f t="shared" si="120"/>
        <v>active_standby</v>
      </c>
      <c r="BN173" s="71" t="str">
        <f t="shared" si="121"/>
        <v>none</v>
      </c>
      <c r="BO173" s="71"/>
      <c r="BP173" s="72" t="str">
        <f t="shared" si="122"/>
        <v>active_standby</v>
      </c>
      <c r="BQ173" s="72"/>
      <c r="BR173"/>
      <c r="BS173" s="72" t="s">
        <v>331</v>
      </c>
      <c r="BT173" s="72"/>
      <c r="BU173" s="72"/>
      <c r="BV173"/>
      <c r="BW173" s="72" t="s">
        <v>331</v>
      </c>
      <c r="BX173" s="72"/>
      <c r="BY173"/>
      <c r="BZ173" s="72" t="s">
        <v>331</v>
      </c>
      <c r="CA173" s="71"/>
      <c r="CB173"/>
      <c r="CC173" s="72" t="s">
        <v>331</v>
      </c>
      <c r="CD173" s="71"/>
      <c r="CE173"/>
      <c r="CF173" s="72" t="s">
        <v>331</v>
      </c>
      <c r="CG173" s="71"/>
      <c r="CH173"/>
      <c r="CI173" s="72" t="s">
        <v>331</v>
      </c>
      <c r="CJ173" s="71"/>
      <c r="CK173" s="71"/>
      <c r="CL173"/>
      <c r="CM173" s="72" t="s">
        <v>331</v>
      </c>
      <c r="CN173" s="71"/>
      <c r="CO173" s="71"/>
      <c r="CP173" s="71"/>
      <c r="CQ173"/>
      <c r="CR173" s="72" t="s">
        <v>331</v>
      </c>
      <c r="CS173" s="71"/>
      <c r="CT173" s="71"/>
      <c r="CU173"/>
      <c r="CV173" s="72" t="s">
        <v>331</v>
      </c>
      <c r="CW173" s="67"/>
      <c r="AMH173" s="73"/>
      <c r="AMI173" s="73"/>
      <c r="AMJ173" s="73"/>
    </row>
    <row r="174" spans="1:1024" s="76" customFormat="1" x14ac:dyDescent="0.25">
      <c r="A174" s="65" t="s">
        <v>110</v>
      </c>
      <c r="B174" s="66" t="s">
        <v>111</v>
      </c>
      <c r="C174" s="65" t="s">
        <v>227</v>
      </c>
      <c r="D174" s="67" t="s">
        <v>228</v>
      </c>
      <c r="E174" s="68" t="s">
        <v>779</v>
      </c>
      <c r="F174" s="67" t="s">
        <v>774</v>
      </c>
      <c r="G174" s="67" t="s">
        <v>775</v>
      </c>
      <c r="H174" s="67" t="s">
        <v>113</v>
      </c>
      <c r="I174" s="67">
        <v>2</v>
      </c>
      <c r="J174" s="67" t="s">
        <v>631</v>
      </c>
      <c r="K174" s="67" t="s">
        <v>683</v>
      </c>
      <c r="L174" s="67" t="s">
        <v>776</v>
      </c>
      <c r="M174" s="69" t="s">
        <v>684</v>
      </c>
      <c r="N174" s="67" t="s">
        <v>685</v>
      </c>
      <c r="O174" s="67"/>
      <c r="P174" s="67" t="s">
        <v>443</v>
      </c>
      <c r="Q174" s="67"/>
      <c r="R174" s="82"/>
      <c r="S174" s="67"/>
      <c r="T174"/>
      <c r="U174" s="72" t="s">
        <v>331</v>
      </c>
      <c r="V174" s="72"/>
      <c r="W174"/>
      <c r="X174" s="72" t="s">
        <v>331</v>
      </c>
      <c r="Y174" s="72"/>
      <c r="Z174"/>
      <c r="AA174" s="72" t="s">
        <v>331</v>
      </c>
      <c r="AB174" s="72"/>
      <c r="AC174"/>
      <c r="AD174" s="72" t="s">
        <v>329</v>
      </c>
      <c r="AE174" s="67" t="str">
        <f t="shared" si="113"/>
        <v>4h_24_7</v>
      </c>
      <c r="AF174" s="67" t="str">
        <f t="shared" si="114"/>
        <v>4h_bhbd</v>
      </c>
      <c r="AG174" s="67"/>
      <c r="AH174" s="71"/>
      <c r="AI174" s="72" t="str">
        <f t="shared" si="115"/>
        <v>4h_24_7</v>
      </c>
      <c r="AJ174" s="72"/>
      <c r="AK174"/>
      <c r="AL174" s="72" t="s">
        <v>331</v>
      </c>
      <c r="AM174" s="72"/>
      <c r="AN174"/>
      <c r="AO174" s="72" t="s">
        <v>329</v>
      </c>
      <c r="AP174" s="71" t="str">
        <f>IF(AO174="true",CONCATENATE(IF(AU174="","",CONCATENATE(AU$4,", ")),IF(AV174="","",AV$4), ", ",IF(AW174="","",AW$4),", ",IF(AX174="","",AX$4)),"_")</f>
        <v>30-60m, 60-120m, 120m+</v>
      </c>
      <c r="AQ174" s="71" t="str">
        <f>AU$4</f>
        <v>0-30m</v>
      </c>
      <c r="AR174" s="72"/>
      <c r="AS174" s="72"/>
      <c r="AT174" s="72"/>
      <c r="AU174" s="72"/>
      <c r="AV174" s="72" t="str">
        <f t="shared" si="116"/>
        <v>30-60m</v>
      </c>
      <c r="AW174" s="72" t="str">
        <f t="shared" si="116"/>
        <v>60-120m</v>
      </c>
      <c r="AX174" s="72" t="str">
        <f t="shared" si="116"/>
        <v>120m+</v>
      </c>
      <c r="AY174"/>
      <c r="AZ174" s="70" t="s">
        <v>329</v>
      </c>
      <c r="BA174" s="72" t="s">
        <v>330</v>
      </c>
      <c r="BB174"/>
      <c r="BC174" s="72" t="s">
        <v>331</v>
      </c>
      <c r="BD174" s="72"/>
      <c r="BE174"/>
      <c r="BF174" s="72" t="s">
        <v>329</v>
      </c>
      <c r="BG174" s="67" t="str">
        <f t="shared" si="117"/>
        <v>36_months</v>
      </c>
      <c r="BH174" s="67" t="str">
        <f t="shared" si="118"/>
        <v>12_months</v>
      </c>
      <c r="BI174" s="67"/>
      <c r="BJ174" s="71" t="str">
        <f t="shared" si="119"/>
        <v>36_months</v>
      </c>
      <c r="BK174"/>
      <c r="BL174" s="70" t="s">
        <v>329</v>
      </c>
      <c r="BM174" s="71" t="str">
        <f t="shared" si="120"/>
        <v>active_standby</v>
      </c>
      <c r="BN174" s="71" t="str">
        <f t="shared" si="121"/>
        <v>none</v>
      </c>
      <c r="BO174" s="71"/>
      <c r="BP174" s="72" t="str">
        <f t="shared" si="122"/>
        <v>active_standby</v>
      </c>
      <c r="BQ174" s="72"/>
      <c r="BR174"/>
      <c r="BS174" s="72" t="s">
        <v>331</v>
      </c>
      <c r="BT174" s="72"/>
      <c r="BU174" s="72"/>
      <c r="BV174"/>
      <c r="BW174" s="72" t="s">
        <v>331</v>
      </c>
      <c r="BX174" s="72"/>
      <c r="BY174"/>
      <c r="BZ174" s="72" t="s">
        <v>331</v>
      </c>
      <c r="CA174" s="71"/>
      <c r="CB174"/>
      <c r="CC174" s="72" t="s">
        <v>331</v>
      </c>
      <c r="CD174" s="71"/>
      <c r="CE174"/>
      <c r="CF174" s="72" t="s">
        <v>331</v>
      </c>
      <c r="CG174" s="71"/>
      <c r="CH174"/>
      <c r="CI174" s="72" t="s">
        <v>331</v>
      </c>
      <c r="CJ174" s="71"/>
      <c r="CK174" s="71"/>
      <c r="CL174"/>
      <c r="CM174" s="72" t="s">
        <v>331</v>
      </c>
      <c r="CN174" s="71"/>
      <c r="CO174" s="71"/>
      <c r="CP174" s="71"/>
      <c r="CQ174"/>
      <c r="CR174" s="72" t="s">
        <v>331</v>
      </c>
      <c r="CS174" s="71"/>
      <c r="CT174" s="71"/>
      <c r="CU174"/>
      <c r="CV174" s="72" t="s">
        <v>331</v>
      </c>
      <c r="CW174" s="67"/>
      <c r="AMH174" s="73"/>
      <c r="AMI174" s="73"/>
      <c r="AMJ174" s="73"/>
    </row>
    <row r="175" spans="1:1024" s="76" customFormat="1" x14ac:dyDescent="0.25">
      <c r="A175" s="65" t="s">
        <v>110</v>
      </c>
      <c r="B175" s="66" t="s">
        <v>111</v>
      </c>
      <c r="C175" s="65" t="s">
        <v>227</v>
      </c>
      <c r="D175" s="67" t="s">
        <v>228</v>
      </c>
      <c r="E175" s="68" t="s">
        <v>780</v>
      </c>
      <c r="F175" s="67" t="s">
        <v>774</v>
      </c>
      <c r="G175" s="67" t="s">
        <v>781</v>
      </c>
      <c r="H175" s="67" t="s">
        <v>113</v>
      </c>
      <c r="I175" s="67">
        <v>2</v>
      </c>
      <c r="J175" s="67" t="s">
        <v>631</v>
      </c>
      <c r="K175" s="67" t="s">
        <v>683</v>
      </c>
      <c r="L175" s="67" t="s">
        <v>776</v>
      </c>
      <c r="M175" s="69" t="s">
        <v>684</v>
      </c>
      <c r="N175" s="67" t="s">
        <v>685</v>
      </c>
      <c r="O175" s="67"/>
      <c r="P175" s="67" t="s">
        <v>325</v>
      </c>
      <c r="Q175" s="67"/>
      <c r="R175" s="82"/>
      <c r="S175" s="67"/>
      <c r="T175"/>
      <c r="U175" s="72" t="s">
        <v>331</v>
      </c>
      <c r="V175" s="72"/>
      <c r="W175"/>
      <c r="X175" s="72" t="s">
        <v>331</v>
      </c>
      <c r="Y175" s="72"/>
      <c r="Z175"/>
      <c r="AA175" s="72" t="s">
        <v>331</v>
      </c>
      <c r="AB175" s="72"/>
      <c r="AC175"/>
      <c r="AD175" s="72" t="s">
        <v>329</v>
      </c>
      <c r="AE175" s="67" t="str">
        <f t="shared" si="113"/>
        <v>4h_24_7</v>
      </c>
      <c r="AF175" s="67" t="str">
        <f t="shared" si="114"/>
        <v>4h_bhbd</v>
      </c>
      <c r="AG175" s="67"/>
      <c r="AH175" s="71"/>
      <c r="AI175" s="72" t="str">
        <f t="shared" si="115"/>
        <v>4h_24_7</v>
      </c>
      <c r="AJ175" s="72"/>
      <c r="AK175"/>
      <c r="AL175" s="72" t="s">
        <v>331</v>
      </c>
      <c r="AM175" s="72"/>
      <c r="AN175"/>
      <c r="AO175" s="72" t="s">
        <v>331</v>
      </c>
      <c r="AP175" s="72"/>
      <c r="AQ175" s="72"/>
      <c r="AR175" s="72"/>
      <c r="AS175" s="72"/>
      <c r="AT175" s="72"/>
      <c r="AU175" s="72"/>
      <c r="AV175" s="72"/>
      <c r="AW175" s="72"/>
      <c r="AX175" s="72"/>
      <c r="AY175"/>
      <c r="AZ175" s="70" t="s">
        <v>329</v>
      </c>
      <c r="BA175" s="72" t="s">
        <v>330</v>
      </c>
      <c r="BB175"/>
      <c r="BC175" s="72" t="s">
        <v>331</v>
      </c>
      <c r="BD175" s="72"/>
      <c r="BE175"/>
      <c r="BF175" s="72" t="s">
        <v>329</v>
      </c>
      <c r="BG175" s="67" t="str">
        <f t="shared" si="117"/>
        <v>36_months</v>
      </c>
      <c r="BH175" s="67" t="str">
        <f t="shared" si="118"/>
        <v>12_months</v>
      </c>
      <c r="BI175" s="67"/>
      <c r="BJ175" s="71" t="str">
        <f t="shared" si="119"/>
        <v>36_months</v>
      </c>
      <c r="BK175"/>
      <c r="BL175" s="70" t="s">
        <v>329</v>
      </c>
      <c r="BM175" s="71" t="str">
        <f t="shared" si="120"/>
        <v>active_standby</v>
      </c>
      <c r="BN175" s="71" t="str">
        <f t="shared" si="121"/>
        <v>none</v>
      </c>
      <c r="BO175" s="71"/>
      <c r="BP175" s="72" t="str">
        <f t="shared" si="122"/>
        <v>active_standby</v>
      </c>
      <c r="BQ175" s="72"/>
      <c r="BR175"/>
      <c r="BS175" s="72" t="s">
        <v>331</v>
      </c>
      <c r="BT175" s="72"/>
      <c r="BU175" s="72"/>
      <c r="BV175"/>
      <c r="BW175" s="72" t="s">
        <v>331</v>
      </c>
      <c r="BX175" s="72"/>
      <c r="BY175"/>
      <c r="BZ175" s="72" t="s">
        <v>331</v>
      </c>
      <c r="CA175" s="71"/>
      <c r="CB175"/>
      <c r="CC175" s="72" t="s">
        <v>331</v>
      </c>
      <c r="CD175" s="71"/>
      <c r="CE175"/>
      <c r="CF175" s="72" t="s">
        <v>331</v>
      </c>
      <c r="CG175" s="71"/>
      <c r="CH175"/>
      <c r="CI175" s="72" t="s">
        <v>331</v>
      </c>
      <c r="CJ175" s="71"/>
      <c r="CK175" s="71"/>
      <c r="CL175"/>
      <c r="CM175" s="72" t="s">
        <v>331</v>
      </c>
      <c r="CN175" s="71"/>
      <c r="CO175" s="71"/>
      <c r="CP175" s="71"/>
      <c r="CQ175"/>
      <c r="CR175" s="72" t="s">
        <v>331</v>
      </c>
      <c r="CS175" s="71"/>
      <c r="CT175" s="71"/>
      <c r="CU175"/>
      <c r="CV175" s="72" t="s">
        <v>331</v>
      </c>
      <c r="CW175" s="67"/>
      <c r="AMH175" s="73"/>
      <c r="AMI175" s="73"/>
      <c r="AMJ175" s="73"/>
    </row>
    <row r="176" spans="1:1024" s="76" customFormat="1" x14ac:dyDescent="0.25">
      <c r="A176" s="65" t="s">
        <v>110</v>
      </c>
      <c r="B176" s="66" t="s">
        <v>111</v>
      </c>
      <c r="C176" s="65" t="s">
        <v>227</v>
      </c>
      <c r="D176" s="67" t="s">
        <v>228</v>
      </c>
      <c r="E176" s="68" t="s">
        <v>782</v>
      </c>
      <c r="F176" s="67" t="s">
        <v>783</v>
      </c>
      <c r="G176" s="67" t="s">
        <v>784</v>
      </c>
      <c r="H176" s="67" t="s">
        <v>113</v>
      </c>
      <c r="I176" s="67">
        <v>3</v>
      </c>
      <c r="J176" s="67" t="s">
        <v>631</v>
      </c>
      <c r="K176" s="67" t="s">
        <v>683</v>
      </c>
      <c r="L176" s="67" t="s">
        <v>776</v>
      </c>
      <c r="M176" s="69" t="s">
        <v>694</v>
      </c>
      <c r="N176" s="67" t="s">
        <v>685</v>
      </c>
      <c r="O176" s="67"/>
      <c r="P176" s="67" t="s">
        <v>443</v>
      </c>
      <c r="Q176" s="67"/>
      <c r="R176" s="82"/>
      <c r="S176" s="67"/>
      <c r="T176"/>
      <c r="U176" s="72" t="s">
        <v>331</v>
      </c>
      <c r="V176" s="72"/>
      <c r="W176"/>
      <c r="X176" s="72" t="s">
        <v>331</v>
      </c>
      <c r="Y176" s="72"/>
      <c r="Z176"/>
      <c r="AA176" s="72" t="s">
        <v>331</v>
      </c>
      <c r="AB176" s="72"/>
      <c r="AC176"/>
      <c r="AD176" s="72" t="s">
        <v>329</v>
      </c>
      <c r="AE176" s="67" t="str">
        <f t="shared" si="113"/>
        <v>4h_24_7</v>
      </c>
      <c r="AF176" s="67" t="str">
        <f t="shared" si="114"/>
        <v>4h_bhbd</v>
      </c>
      <c r="AG176" s="67"/>
      <c r="AH176" s="71"/>
      <c r="AI176" s="72" t="str">
        <f t="shared" si="115"/>
        <v>4h_24_7</v>
      </c>
      <c r="AJ176" s="72"/>
      <c r="AK176"/>
      <c r="AL176" s="72" t="s">
        <v>331</v>
      </c>
      <c r="AM176" s="72"/>
      <c r="AN176"/>
      <c r="AO176" s="72" t="s">
        <v>329</v>
      </c>
      <c r="AP176" s="72" t="str">
        <f>IF(AO176="true",CONCATENATE(IF(AU176="","",CONCATENATE(AU$4,", ")),IF(AV176="","",AV$4), ", ",IF(AW176="","",AW$4),", ",IF(AX176="","",AX$4)),"_")</f>
        <v>30-60m, 60-120m, 120m+</v>
      </c>
      <c r="AQ176" s="72" t="str">
        <f>AU$4</f>
        <v>0-30m</v>
      </c>
      <c r="AR176" s="72"/>
      <c r="AS176" s="72"/>
      <c r="AT176" s="72"/>
      <c r="AU176" s="72"/>
      <c r="AV176" s="72" t="str">
        <f>AV$4</f>
        <v>30-60m</v>
      </c>
      <c r="AW176" s="72" t="str">
        <f>AW$4</f>
        <v>60-120m</v>
      </c>
      <c r="AX176" s="72" t="str">
        <f>AX$4</f>
        <v>120m+</v>
      </c>
      <c r="AY176"/>
      <c r="AZ176" s="70" t="s">
        <v>329</v>
      </c>
      <c r="BA176" s="72" t="s">
        <v>329</v>
      </c>
      <c r="BB176"/>
      <c r="BC176" s="72" t="s">
        <v>331</v>
      </c>
      <c r="BD176" s="72"/>
      <c r="BE176"/>
      <c r="BF176" s="72" t="s">
        <v>329</v>
      </c>
      <c r="BG176" s="67" t="str">
        <f t="shared" si="117"/>
        <v>36_months</v>
      </c>
      <c r="BH176" s="67" t="str">
        <f t="shared" si="118"/>
        <v>12_months</v>
      </c>
      <c r="BI176" s="67"/>
      <c r="BJ176" s="71" t="str">
        <f t="shared" si="119"/>
        <v>36_months</v>
      </c>
      <c r="BK176"/>
      <c r="BL176" s="70" t="s">
        <v>329</v>
      </c>
      <c r="BM176" s="71" t="str">
        <f t="shared" si="120"/>
        <v>active_standby</v>
      </c>
      <c r="BN176" s="71" t="str">
        <f t="shared" si="121"/>
        <v>none</v>
      </c>
      <c r="BO176" s="71"/>
      <c r="BP176" s="72" t="str">
        <f t="shared" si="122"/>
        <v>active_standby</v>
      </c>
      <c r="BQ176" s="72"/>
      <c r="BR176"/>
      <c r="BS176" s="72" t="s">
        <v>331</v>
      </c>
      <c r="BT176" s="72"/>
      <c r="BU176" s="72"/>
      <c r="BV176"/>
      <c r="BW176" s="72" t="s">
        <v>331</v>
      </c>
      <c r="BX176" s="72"/>
      <c r="BY176"/>
      <c r="BZ176" s="72" t="s">
        <v>331</v>
      </c>
      <c r="CA176" s="71"/>
      <c r="CB176"/>
      <c r="CC176" s="72" t="s">
        <v>331</v>
      </c>
      <c r="CD176" s="71"/>
      <c r="CE176"/>
      <c r="CF176" s="72" t="s">
        <v>331</v>
      </c>
      <c r="CG176" s="71"/>
      <c r="CH176"/>
      <c r="CI176" s="72" t="s">
        <v>331</v>
      </c>
      <c r="CJ176" s="71"/>
      <c r="CK176" s="71"/>
      <c r="CL176"/>
      <c r="CM176" s="72" t="s">
        <v>331</v>
      </c>
      <c r="CN176" s="71"/>
      <c r="CO176" s="71"/>
      <c r="CP176" s="71"/>
      <c r="CQ176"/>
      <c r="CR176" s="72" t="s">
        <v>331</v>
      </c>
      <c r="CS176" s="71"/>
      <c r="CT176" s="71"/>
      <c r="CU176"/>
      <c r="CV176" s="72" t="s">
        <v>331</v>
      </c>
      <c r="CW176" s="67"/>
      <c r="AMH176" s="73"/>
      <c r="AMI176" s="73"/>
      <c r="AMJ176" s="73"/>
    </row>
    <row r="177" spans="1:1024" s="76" customFormat="1" x14ac:dyDescent="0.25">
      <c r="A177" s="65" t="s">
        <v>110</v>
      </c>
      <c r="B177" s="66" t="s">
        <v>111</v>
      </c>
      <c r="C177" s="65" t="s">
        <v>227</v>
      </c>
      <c r="D177" s="67" t="s">
        <v>228</v>
      </c>
      <c r="E177" s="68" t="s">
        <v>785</v>
      </c>
      <c r="F177" s="67" t="s">
        <v>783</v>
      </c>
      <c r="G177" s="67" t="s">
        <v>784</v>
      </c>
      <c r="H177" s="67" t="s">
        <v>113</v>
      </c>
      <c r="I177" s="67">
        <v>4</v>
      </c>
      <c r="J177" s="67" t="s">
        <v>631</v>
      </c>
      <c r="K177" s="67" t="s">
        <v>683</v>
      </c>
      <c r="L177" s="67" t="s">
        <v>776</v>
      </c>
      <c r="M177" s="69" t="s">
        <v>694</v>
      </c>
      <c r="N177" s="67" t="s">
        <v>685</v>
      </c>
      <c r="O177" s="67"/>
      <c r="P177" s="67" t="s">
        <v>325</v>
      </c>
      <c r="Q177" s="67"/>
      <c r="R177" s="82"/>
      <c r="S177" s="67"/>
      <c r="T177"/>
      <c r="U177" s="72" t="s">
        <v>331</v>
      </c>
      <c r="V177" s="72"/>
      <c r="W177"/>
      <c r="X177" s="72" t="s">
        <v>331</v>
      </c>
      <c r="Y177" s="72"/>
      <c r="Z177"/>
      <c r="AA177" s="72" t="s">
        <v>331</v>
      </c>
      <c r="AB177" s="72"/>
      <c r="AC177"/>
      <c r="AD177" s="72" t="s">
        <v>329</v>
      </c>
      <c r="AE177" s="67" t="str">
        <f t="shared" si="113"/>
        <v>4h_24_7</v>
      </c>
      <c r="AF177" s="67" t="str">
        <f t="shared" si="114"/>
        <v>4h_bhbd</v>
      </c>
      <c r="AG177" s="67"/>
      <c r="AH177" s="71"/>
      <c r="AI177" s="72" t="str">
        <f t="shared" si="115"/>
        <v>4h_24_7</v>
      </c>
      <c r="AJ177" s="72"/>
      <c r="AK177"/>
      <c r="AL177" s="72" t="s">
        <v>331</v>
      </c>
      <c r="AM177" s="72"/>
      <c r="AN177"/>
      <c r="AO177" s="72" t="s">
        <v>331</v>
      </c>
      <c r="AP177" s="72"/>
      <c r="AQ177" s="72"/>
      <c r="AR177" s="72"/>
      <c r="AS177" s="72"/>
      <c r="AT177" s="72"/>
      <c r="AU177" s="72"/>
      <c r="AV177" s="72"/>
      <c r="AW177" s="72"/>
      <c r="AX177" s="72"/>
      <c r="AY177"/>
      <c r="AZ177" s="70" t="s">
        <v>329</v>
      </c>
      <c r="BA177" s="72" t="s">
        <v>329</v>
      </c>
      <c r="BB177"/>
      <c r="BC177" s="72" t="s">
        <v>331</v>
      </c>
      <c r="BD177" s="72"/>
      <c r="BE177"/>
      <c r="BF177" s="72" t="s">
        <v>329</v>
      </c>
      <c r="BG177" s="67" t="str">
        <f t="shared" si="117"/>
        <v>36_months</v>
      </c>
      <c r="BH177" s="67" t="str">
        <f t="shared" si="118"/>
        <v>12_months</v>
      </c>
      <c r="BI177" s="67"/>
      <c r="BJ177" s="71" t="str">
        <f t="shared" si="119"/>
        <v>36_months</v>
      </c>
      <c r="BK177"/>
      <c r="BL177" s="70" t="s">
        <v>329</v>
      </c>
      <c r="BM177" s="71" t="str">
        <f t="shared" si="120"/>
        <v>active_standby</v>
      </c>
      <c r="BN177" s="71" t="str">
        <f t="shared" si="121"/>
        <v>none</v>
      </c>
      <c r="BO177" s="71"/>
      <c r="BP177" s="72" t="str">
        <f t="shared" si="122"/>
        <v>active_standby</v>
      </c>
      <c r="BQ177" s="72"/>
      <c r="BR177"/>
      <c r="BS177" s="72" t="s">
        <v>331</v>
      </c>
      <c r="BT177" s="72"/>
      <c r="BU177" s="72"/>
      <c r="BV177"/>
      <c r="BW177" s="72" t="s">
        <v>331</v>
      </c>
      <c r="BX177" s="72"/>
      <c r="BY177"/>
      <c r="BZ177" s="72" t="s">
        <v>331</v>
      </c>
      <c r="CA177" s="71"/>
      <c r="CB177"/>
      <c r="CC177" s="72" t="s">
        <v>331</v>
      </c>
      <c r="CD177" s="71"/>
      <c r="CE177"/>
      <c r="CF177" s="72" t="s">
        <v>331</v>
      </c>
      <c r="CG177" s="71"/>
      <c r="CH177"/>
      <c r="CI177" s="72" t="s">
        <v>331</v>
      </c>
      <c r="CJ177" s="71"/>
      <c r="CK177" s="71"/>
      <c r="CL177"/>
      <c r="CM177" s="72" t="s">
        <v>331</v>
      </c>
      <c r="CN177" s="71"/>
      <c r="CO177" s="71"/>
      <c r="CP177" s="71"/>
      <c r="CQ177"/>
      <c r="CR177" s="72" t="s">
        <v>331</v>
      </c>
      <c r="CS177" s="71"/>
      <c r="CT177" s="71"/>
      <c r="CU177"/>
      <c r="CV177" s="72" t="s">
        <v>331</v>
      </c>
      <c r="CW177" s="67"/>
      <c r="AMH177" s="73"/>
      <c r="AMI177" s="73"/>
      <c r="AMJ177" s="73"/>
    </row>
    <row r="178" spans="1:1024" s="76" customFormat="1" x14ac:dyDescent="0.25">
      <c r="A178" s="65" t="s">
        <v>110</v>
      </c>
      <c r="B178" s="66" t="s">
        <v>111</v>
      </c>
      <c r="C178" s="65" t="s">
        <v>227</v>
      </c>
      <c r="D178" s="67" t="str">
        <f>VLOOKUP(C178,'[1]PRODUCT LINES'!B:C,2,0)</f>
        <v>PREMIUM-FIBRE-100M</v>
      </c>
      <c r="E178" s="68" t="s">
        <v>786</v>
      </c>
      <c r="F178" s="67" t="s">
        <v>787</v>
      </c>
      <c r="G178" s="67" t="s">
        <v>788</v>
      </c>
      <c r="H178" s="67" t="s">
        <v>113</v>
      </c>
      <c r="I178" s="67">
        <v>1</v>
      </c>
      <c r="J178" s="67" t="s">
        <v>631</v>
      </c>
      <c r="K178" s="67" t="s">
        <v>683</v>
      </c>
      <c r="L178" s="67" t="s">
        <v>776</v>
      </c>
      <c r="M178" s="69" t="s">
        <v>699</v>
      </c>
      <c r="N178" s="67" t="s">
        <v>685</v>
      </c>
      <c r="O178" s="67"/>
      <c r="P178" s="67" t="s">
        <v>443</v>
      </c>
      <c r="Q178" s="67"/>
      <c r="R178" s="82"/>
      <c r="S178" s="67"/>
      <c r="T178"/>
      <c r="U178" s="72" t="s">
        <v>331</v>
      </c>
      <c r="V178" s="72"/>
      <c r="W178"/>
      <c r="X178" s="72" t="s">
        <v>331</v>
      </c>
      <c r="Y178" s="72"/>
      <c r="Z178"/>
      <c r="AA178" s="72" t="s">
        <v>331</v>
      </c>
      <c r="AB178" s="72"/>
      <c r="AC178"/>
      <c r="AD178" s="72" t="s">
        <v>329</v>
      </c>
      <c r="AE178" s="71" t="s">
        <v>292</v>
      </c>
      <c r="AF178" s="71" t="s">
        <v>291</v>
      </c>
      <c r="AG178" s="71"/>
      <c r="AH178" s="72"/>
      <c r="AI178" s="72" t="s">
        <v>292</v>
      </c>
      <c r="AJ178" s="72"/>
      <c r="AK178"/>
      <c r="AL178" s="72" t="s">
        <v>331</v>
      </c>
      <c r="AM178" s="72"/>
      <c r="AN178"/>
      <c r="AO178" s="72" t="s">
        <v>329</v>
      </c>
      <c r="AP178" s="72" t="s">
        <v>700</v>
      </c>
      <c r="AQ178" s="72" t="s">
        <v>297</v>
      </c>
      <c r="AR178" s="72"/>
      <c r="AS178" s="72"/>
      <c r="AT178" s="72"/>
      <c r="AU178" s="72"/>
      <c r="AV178" s="72" t="s">
        <v>298</v>
      </c>
      <c r="AW178" s="72" t="s">
        <v>299</v>
      </c>
      <c r="AX178" s="72" t="s">
        <v>300</v>
      </c>
      <c r="AY178"/>
      <c r="AZ178" s="70" t="s">
        <v>329</v>
      </c>
      <c r="BA178" s="70" t="s">
        <v>330</v>
      </c>
      <c r="BB178"/>
      <c r="BC178" s="72" t="s">
        <v>331</v>
      </c>
      <c r="BD178" s="72"/>
      <c r="BE178"/>
      <c r="BF178" s="72" t="s">
        <v>329</v>
      </c>
      <c r="BG178" s="71" t="s">
        <v>302</v>
      </c>
      <c r="BH178" s="71" t="s">
        <v>301</v>
      </c>
      <c r="BI178" s="71"/>
      <c r="BJ178" s="72" t="s">
        <v>302</v>
      </c>
      <c r="BK178"/>
      <c r="BL178" s="72" t="s">
        <v>329</v>
      </c>
      <c r="BM178" s="71" t="s">
        <v>303</v>
      </c>
      <c r="BN178" s="72" t="s">
        <v>290</v>
      </c>
      <c r="BO178" s="72"/>
      <c r="BP178" s="72" t="s">
        <v>303</v>
      </c>
      <c r="BQ178" s="72"/>
      <c r="BR178"/>
      <c r="BS178" s="72" t="s">
        <v>331</v>
      </c>
      <c r="BT178" s="72"/>
      <c r="BU178" s="72"/>
      <c r="BV178"/>
      <c r="BW178" s="72" t="s">
        <v>331</v>
      </c>
      <c r="BX178" s="72"/>
      <c r="BY178"/>
      <c r="BZ178" s="72" t="s">
        <v>331</v>
      </c>
      <c r="CA178" s="71"/>
      <c r="CB178"/>
      <c r="CC178" s="72" t="s">
        <v>331</v>
      </c>
      <c r="CD178" s="71"/>
      <c r="CE178"/>
      <c r="CF178" s="72" t="s">
        <v>331</v>
      </c>
      <c r="CG178" s="71"/>
      <c r="CH178"/>
      <c r="CI178" s="72" t="s">
        <v>331</v>
      </c>
      <c r="CJ178" s="71"/>
      <c r="CK178" s="71"/>
      <c r="CL178"/>
      <c r="CM178" s="72" t="s">
        <v>331</v>
      </c>
      <c r="CN178" s="71"/>
      <c r="CO178" s="71"/>
      <c r="CP178" s="71"/>
      <c r="CQ178"/>
      <c r="CR178" s="72" t="s">
        <v>331</v>
      </c>
      <c r="CS178" s="71"/>
      <c r="CT178" s="71"/>
      <c r="CU178"/>
      <c r="CV178" s="72" t="s">
        <v>331</v>
      </c>
      <c r="CW178" s="67"/>
      <c r="AMH178" s="73"/>
      <c r="AMI178" s="73"/>
      <c r="AMJ178" s="73"/>
    </row>
    <row r="179" spans="1:1024" s="76" customFormat="1" x14ac:dyDescent="0.25">
      <c r="A179" s="65" t="s">
        <v>110</v>
      </c>
      <c r="B179" s="66" t="s">
        <v>111</v>
      </c>
      <c r="C179" s="65" t="s">
        <v>227</v>
      </c>
      <c r="D179" s="67" t="str">
        <f>VLOOKUP(C179,'[1]PRODUCT LINES'!B:C,2,0)</f>
        <v>PREMIUM-FIBRE-100M</v>
      </c>
      <c r="E179" s="68" t="s">
        <v>789</v>
      </c>
      <c r="F179" s="67" t="s">
        <v>790</v>
      </c>
      <c r="G179" s="67" t="s">
        <v>791</v>
      </c>
      <c r="H179" s="67" t="s">
        <v>113</v>
      </c>
      <c r="I179" s="67">
        <v>6</v>
      </c>
      <c r="J179" s="67" t="s">
        <v>631</v>
      </c>
      <c r="K179" s="67" t="s">
        <v>683</v>
      </c>
      <c r="L179" s="67" t="s">
        <v>776</v>
      </c>
      <c r="M179" s="69" t="s">
        <v>704</v>
      </c>
      <c r="N179" s="67" t="s">
        <v>685</v>
      </c>
      <c r="O179" s="67"/>
      <c r="P179" s="67" t="s">
        <v>443</v>
      </c>
      <c r="Q179" s="67"/>
      <c r="R179" s="82"/>
      <c r="S179" s="67"/>
      <c r="T179"/>
      <c r="U179" s="72" t="s">
        <v>331</v>
      </c>
      <c r="V179" s="72"/>
      <c r="W179"/>
      <c r="X179" s="72" t="s">
        <v>331</v>
      </c>
      <c r="Y179" s="72"/>
      <c r="Z179"/>
      <c r="AA179" s="72" t="s">
        <v>331</v>
      </c>
      <c r="AB179" s="72"/>
      <c r="AC179"/>
      <c r="AD179" s="72" t="s">
        <v>329</v>
      </c>
      <c r="AE179" s="71" t="s">
        <v>292</v>
      </c>
      <c r="AF179" s="71" t="s">
        <v>291</v>
      </c>
      <c r="AG179" s="71"/>
      <c r="AH179" s="72"/>
      <c r="AI179" s="72" t="s">
        <v>292</v>
      </c>
      <c r="AJ179" s="72"/>
      <c r="AK179"/>
      <c r="AL179" s="72" t="s">
        <v>331</v>
      </c>
      <c r="AM179" s="72"/>
      <c r="AN179"/>
      <c r="AO179" s="72" t="s">
        <v>329</v>
      </c>
      <c r="AP179" s="72" t="s">
        <v>700</v>
      </c>
      <c r="AQ179" s="72" t="s">
        <v>297</v>
      </c>
      <c r="AR179" s="72"/>
      <c r="AS179" s="72"/>
      <c r="AT179" s="72"/>
      <c r="AU179" s="72"/>
      <c r="AV179" s="72" t="s">
        <v>298</v>
      </c>
      <c r="AW179" s="72" t="s">
        <v>299</v>
      </c>
      <c r="AX179" s="72" t="s">
        <v>300</v>
      </c>
      <c r="AY179"/>
      <c r="AZ179" s="70" t="s">
        <v>329</v>
      </c>
      <c r="BA179" s="70" t="s">
        <v>330</v>
      </c>
      <c r="BB179"/>
      <c r="BC179" s="72" t="s">
        <v>331</v>
      </c>
      <c r="BD179" s="72"/>
      <c r="BE179"/>
      <c r="BF179" s="72" t="s">
        <v>329</v>
      </c>
      <c r="BG179" s="71" t="s">
        <v>302</v>
      </c>
      <c r="BH179" s="71" t="s">
        <v>301</v>
      </c>
      <c r="BI179" s="71"/>
      <c r="BJ179" s="72" t="s">
        <v>302</v>
      </c>
      <c r="BK179"/>
      <c r="BL179" s="72" t="s">
        <v>329</v>
      </c>
      <c r="BM179" s="71" t="s">
        <v>303</v>
      </c>
      <c r="BN179" s="72" t="s">
        <v>290</v>
      </c>
      <c r="BO179" s="72"/>
      <c r="BP179" s="72" t="s">
        <v>303</v>
      </c>
      <c r="BQ179" s="72"/>
      <c r="BR179"/>
      <c r="BS179" s="72" t="s">
        <v>331</v>
      </c>
      <c r="BT179" s="72"/>
      <c r="BU179" s="72"/>
      <c r="BV179"/>
      <c r="BW179" s="72" t="s">
        <v>331</v>
      </c>
      <c r="BX179" s="72"/>
      <c r="BY179"/>
      <c r="BZ179" s="72" t="s">
        <v>331</v>
      </c>
      <c r="CA179" s="71"/>
      <c r="CB179"/>
      <c r="CC179" s="72" t="s">
        <v>331</v>
      </c>
      <c r="CD179" s="71"/>
      <c r="CE179"/>
      <c r="CF179" s="72" t="s">
        <v>331</v>
      </c>
      <c r="CG179" s="71"/>
      <c r="CH179"/>
      <c r="CI179" s="72" t="s">
        <v>331</v>
      </c>
      <c r="CJ179" s="71"/>
      <c r="CK179" s="71"/>
      <c r="CL179"/>
      <c r="CM179" s="72" t="s">
        <v>331</v>
      </c>
      <c r="CN179" s="71"/>
      <c r="CO179" s="71"/>
      <c r="CP179" s="71"/>
      <c r="CQ179"/>
      <c r="CR179" s="72" t="s">
        <v>331</v>
      </c>
      <c r="CS179" s="71"/>
      <c r="CT179" s="71"/>
      <c r="CU179"/>
      <c r="CV179" s="72" t="s">
        <v>331</v>
      </c>
      <c r="CW179" s="67"/>
      <c r="AMH179" s="73"/>
      <c r="AMI179" s="73"/>
      <c r="AMJ179" s="73"/>
    </row>
    <row r="180" spans="1:1024" s="76" customFormat="1" x14ac:dyDescent="0.25">
      <c r="A180" s="65" t="s">
        <v>110</v>
      </c>
      <c r="B180" s="66" t="s">
        <v>111</v>
      </c>
      <c r="C180" s="65" t="s">
        <v>227</v>
      </c>
      <c r="D180" s="67" t="str">
        <f>VLOOKUP(C180,'[1]PRODUCT LINES'!B:C,2,0)</f>
        <v>PREMIUM-FIBRE-100M</v>
      </c>
      <c r="E180" s="68" t="s">
        <v>792</v>
      </c>
      <c r="F180" s="67" t="s">
        <v>793</v>
      </c>
      <c r="G180" s="67" t="s">
        <v>794</v>
      </c>
      <c r="H180" s="67" t="s">
        <v>113</v>
      </c>
      <c r="I180" s="67">
        <v>7</v>
      </c>
      <c r="J180" s="67" t="s">
        <v>631</v>
      </c>
      <c r="K180" s="67" t="s">
        <v>683</v>
      </c>
      <c r="L180" s="67" t="s">
        <v>776</v>
      </c>
      <c r="M180" s="69" t="s">
        <v>708</v>
      </c>
      <c r="N180" s="67" t="s">
        <v>685</v>
      </c>
      <c r="O180" s="67"/>
      <c r="P180" s="67" t="s">
        <v>443</v>
      </c>
      <c r="Q180" s="67"/>
      <c r="R180" s="82"/>
      <c r="S180" s="67"/>
      <c r="T180"/>
      <c r="U180" s="72" t="s">
        <v>331</v>
      </c>
      <c r="V180" s="72"/>
      <c r="W180"/>
      <c r="X180" s="72" t="s">
        <v>331</v>
      </c>
      <c r="Y180" s="72"/>
      <c r="Z180"/>
      <c r="AA180" s="72" t="s">
        <v>331</v>
      </c>
      <c r="AB180" s="72"/>
      <c r="AC180"/>
      <c r="AD180" s="72" t="s">
        <v>329</v>
      </c>
      <c r="AE180" s="71" t="s">
        <v>292</v>
      </c>
      <c r="AF180" s="71" t="s">
        <v>291</v>
      </c>
      <c r="AG180" s="71"/>
      <c r="AH180" s="72"/>
      <c r="AI180" s="72" t="s">
        <v>292</v>
      </c>
      <c r="AJ180" s="72"/>
      <c r="AK180"/>
      <c r="AL180" s="72" t="s">
        <v>331</v>
      </c>
      <c r="AM180" s="72"/>
      <c r="AN180"/>
      <c r="AO180" s="72" t="s">
        <v>329</v>
      </c>
      <c r="AP180" s="72" t="s">
        <v>700</v>
      </c>
      <c r="AQ180" s="72" t="s">
        <v>297</v>
      </c>
      <c r="AR180" s="72"/>
      <c r="AS180" s="72"/>
      <c r="AT180" s="72"/>
      <c r="AU180" s="72"/>
      <c r="AV180" s="72" t="s">
        <v>298</v>
      </c>
      <c r="AW180" s="72" t="s">
        <v>299</v>
      </c>
      <c r="AX180" s="72" t="s">
        <v>300</v>
      </c>
      <c r="AY180"/>
      <c r="AZ180" s="70" t="s">
        <v>329</v>
      </c>
      <c r="BA180" s="70" t="s">
        <v>330</v>
      </c>
      <c r="BB180"/>
      <c r="BC180" s="72" t="s">
        <v>331</v>
      </c>
      <c r="BD180" s="72"/>
      <c r="BE180"/>
      <c r="BF180" s="72" t="s">
        <v>329</v>
      </c>
      <c r="BG180" s="71" t="s">
        <v>302</v>
      </c>
      <c r="BH180" s="71" t="s">
        <v>301</v>
      </c>
      <c r="BI180" s="71"/>
      <c r="BJ180" s="72" t="s">
        <v>302</v>
      </c>
      <c r="BK180"/>
      <c r="BL180" s="72" t="s">
        <v>329</v>
      </c>
      <c r="BM180" s="71" t="s">
        <v>303</v>
      </c>
      <c r="BN180" s="72" t="s">
        <v>290</v>
      </c>
      <c r="BO180" s="72"/>
      <c r="BP180" s="72" t="s">
        <v>303</v>
      </c>
      <c r="BQ180" s="72"/>
      <c r="BR180"/>
      <c r="BS180" s="72" t="s">
        <v>331</v>
      </c>
      <c r="BT180" s="72"/>
      <c r="BU180" s="72"/>
      <c r="BV180"/>
      <c r="BW180" s="72" t="s">
        <v>331</v>
      </c>
      <c r="BX180" s="72"/>
      <c r="BY180"/>
      <c r="BZ180" s="72" t="s">
        <v>331</v>
      </c>
      <c r="CA180" s="71"/>
      <c r="CB180"/>
      <c r="CC180" s="72" t="s">
        <v>331</v>
      </c>
      <c r="CD180" s="71"/>
      <c r="CE180"/>
      <c r="CF180" s="72" t="s">
        <v>331</v>
      </c>
      <c r="CG180" s="71"/>
      <c r="CH180"/>
      <c r="CI180" s="72" t="s">
        <v>331</v>
      </c>
      <c r="CJ180" s="71"/>
      <c r="CK180" s="71"/>
      <c r="CL180"/>
      <c r="CM180" s="72" t="s">
        <v>331</v>
      </c>
      <c r="CN180" s="71"/>
      <c r="CO180" s="71"/>
      <c r="CP180" s="71"/>
      <c r="CQ180"/>
      <c r="CR180" s="72" t="s">
        <v>331</v>
      </c>
      <c r="CS180" s="71"/>
      <c r="CT180" s="71"/>
      <c r="CU180"/>
      <c r="CV180" s="72" t="s">
        <v>331</v>
      </c>
      <c r="CW180" s="67"/>
      <c r="AMH180" s="73"/>
      <c r="AMI180" s="73"/>
      <c r="AMJ180" s="73"/>
    </row>
    <row r="181" spans="1:1024" s="76" customFormat="1" x14ac:dyDescent="0.25">
      <c r="A181" s="65" t="s">
        <v>110</v>
      </c>
      <c r="B181" s="66" t="s">
        <v>111</v>
      </c>
      <c r="C181" s="65" t="s">
        <v>227</v>
      </c>
      <c r="D181" s="67" t="str">
        <f>VLOOKUP(C181,'[1]PRODUCT LINES'!B:C,2,0)</f>
        <v>PREMIUM-FIBRE-100M</v>
      </c>
      <c r="E181" s="68" t="s">
        <v>795</v>
      </c>
      <c r="F181" s="67" t="s">
        <v>796</v>
      </c>
      <c r="G181" s="67" t="s">
        <v>797</v>
      </c>
      <c r="H181" s="67" t="s">
        <v>113</v>
      </c>
      <c r="I181" s="67">
        <v>8</v>
      </c>
      <c r="J181" s="67" t="s">
        <v>631</v>
      </c>
      <c r="K181" s="67" t="s">
        <v>683</v>
      </c>
      <c r="L181" s="67" t="s">
        <v>776</v>
      </c>
      <c r="M181" s="69" t="s">
        <v>712</v>
      </c>
      <c r="N181" s="67" t="s">
        <v>685</v>
      </c>
      <c r="O181" s="67"/>
      <c r="P181" s="67" t="s">
        <v>443</v>
      </c>
      <c r="Q181" s="67"/>
      <c r="R181" s="82"/>
      <c r="S181" s="67"/>
      <c r="T181"/>
      <c r="U181" s="72" t="s">
        <v>331</v>
      </c>
      <c r="V181" s="72"/>
      <c r="W181"/>
      <c r="X181" s="72" t="s">
        <v>331</v>
      </c>
      <c r="Y181" s="72"/>
      <c r="Z181"/>
      <c r="AA181" s="72" t="s">
        <v>331</v>
      </c>
      <c r="AB181" s="72"/>
      <c r="AC181"/>
      <c r="AD181" s="72" t="s">
        <v>329</v>
      </c>
      <c r="AE181" s="71" t="s">
        <v>292</v>
      </c>
      <c r="AF181" s="71" t="s">
        <v>291</v>
      </c>
      <c r="AG181" s="71"/>
      <c r="AH181" s="72"/>
      <c r="AI181" s="72" t="s">
        <v>292</v>
      </c>
      <c r="AJ181" s="72"/>
      <c r="AK181"/>
      <c r="AL181" s="72" t="s">
        <v>331</v>
      </c>
      <c r="AM181" s="72"/>
      <c r="AN181"/>
      <c r="AO181" s="72" t="s">
        <v>329</v>
      </c>
      <c r="AP181" s="72" t="s">
        <v>700</v>
      </c>
      <c r="AQ181" s="72" t="s">
        <v>297</v>
      </c>
      <c r="AR181" s="72"/>
      <c r="AS181" s="72"/>
      <c r="AT181" s="72"/>
      <c r="AU181" s="72"/>
      <c r="AV181" s="72" t="s">
        <v>298</v>
      </c>
      <c r="AW181" s="72" t="s">
        <v>299</v>
      </c>
      <c r="AX181" s="72" t="s">
        <v>300</v>
      </c>
      <c r="AY181"/>
      <c r="AZ181" s="70" t="s">
        <v>329</v>
      </c>
      <c r="BA181" s="70" t="s">
        <v>330</v>
      </c>
      <c r="BB181"/>
      <c r="BC181" s="72" t="s">
        <v>331</v>
      </c>
      <c r="BD181" s="72"/>
      <c r="BE181"/>
      <c r="BF181" s="72" t="s">
        <v>329</v>
      </c>
      <c r="BG181" s="71" t="s">
        <v>302</v>
      </c>
      <c r="BH181" s="71" t="s">
        <v>301</v>
      </c>
      <c r="BI181" s="71"/>
      <c r="BJ181" s="72" t="s">
        <v>302</v>
      </c>
      <c r="BK181"/>
      <c r="BL181" s="72" t="s">
        <v>329</v>
      </c>
      <c r="BM181" s="71" t="s">
        <v>303</v>
      </c>
      <c r="BN181" s="72" t="s">
        <v>290</v>
      </c>
      <c r="BO181" s="72"/>
      <c r="BP181" s="72" t="s">
        <v>303</v>
      </c>
      <c r="BQ181" s="72"/>
      <c r="BR181"/>
      <c r="BS181" s="72" t="s">
        <v>331</v>
      </c>
      <c r="BT181" s="72"/>
      <c r="BU181" s="72"/>
      <c r="BV181"/>
      <c r="BW181" s="72" t="s">
        <v>331</v>
      </c>
      <c r="BX181" s="72"/>
      <c r="BY181"/>
      <c r="BZ181" s="72" t="s">
        <v>331</v>
      </c>
      <c r="CA181" s="71"/>
      <c r="CB181"/>
      <c r="CC181" s="72" t="s">
        <v>331</v>
      </c>
      <c r="CD181" s="71"/>
      <c r="CE181"/>
      <c r="CF181" s="72" t="s">
        <v>331</v>
      </c>
      <c r="CG181" s="71"/>
      <c r="CH181"/>
      <c r="CI181" s="72" t="s">
        <v>331</v>
      </c>
      <c r="CJ181" s="71"/>
      <c r="CK181" s="71"/>
      <c r="CL181"/>
      <c r="CM181" s="72" t="s">
        <v>331</v>
      </c>
      <c r="CN181" s="71"/>
      <c r="CO181" s="71"/>
      <c r="CP181" s="71"/>
      <c r="CQ181"/>
      <c r="CR181" s="72" t="s">
        <v>331</v>
      </c>
      <c r="CS181" s="71"/>
      <c r="CT181" s="71"/>
      <c r="CU181"/>
      <c r="CV181" s="72" t="s">
        <v>331</v>
      </c>
      <c r="CW181" s="67"/>
      <c r="AMH181" s="73"/>
      <c r="AMI181" s="73"/>
      <c r="AMJ181" s="73"/>
    </row>
    <row r="182" spans="1:1024" s="76" customFormat="1" x14ac:dyDescent="0.25">
      <c r="T182"/>
      <c r="U182" s="78" t="s">
        <v>331</v>
      </c>
      <c r="V182" s="78"/>
      <c r="W182"/>
      <c r="X182" s="78" t="s">
        <v>331</v>
      </c>
      <c r="Y182" s="78"/>
      <c r="Z182"/>
      <c r="AA182" s="78" t="s">
        <v>331</v>
      </c>
      <c r="AB182" s="78"/>
      <c r="AC182"/>
      <c r="AD182" s="78"/>
      <c r="AE182" s="73"/>
      <c r="AF182" s="73"/>
      <c r="AG182" s="73"/>
      <c r="AH182" s="78"/>
      <c r="AI182" s="78"/>
      <c r="AJ182" s="78"/>
      <c r="AK182"/>
      <c r="AL182" s="78"/>
      <c r="AM182" s="78"/>
      <c r="AN182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/>
      <c r="AZ182" s="78"/>
      <c r="BA182" s="78"/>
      <c r="BB182"/>
      <c r="BC182" s="78"/>
      <c r="BD182" s="78"/>
      <c r="BE182"/>
      <c r="BF182" s="78"/>
      <c r="BG182" s="73"/>
      <c r="BH182" s="73"/>
      <c r="BI182" s="73"/>
      <c r="BJ182" s="78"/>
      <c r="BK182"/>
      <c r="BL182" s="78"/>
      <c r="BM182" s="78"/>
      <c r="BN182" s="78"/>
      <c r="BO182" s="78"/>
      <c r="BP182" s="78"/>
      <c r="BQ182" s="78"/>
      <c r="BR182"/>
      <c r="BS182" s="78"/>
      <c r="BT182" s="78"/>
      <c r="BU182" s="78"/>
      <c r="BV182"/>
      <c r="BW182" s="78"/>
      <c r="BX182" s="78"/>
      <c r="BY182"/>
      <c r="BZ182" s="73"/>
      <c r="CA182" s="73"/>
      <c r="CB182"/>
      <c r="CC182" s="73"/>
      <c r="CD182" s="73"/>
      <c r="CE182"/>
      <c r="CF182" s="73"/>
      <c r="CG182" s="73"/>
      <c r="CH182"/>
      <c r="CI182" s="73"/>
      <c r="CJ182" s="73"/>
      <c r="CK182" s="73"/>
      <c r="CL182"/>
      <c r="CM182" s="73"/>
      <c r="CN182" s="73"/>
      <c r="CO182" s="73"/>
      <c r="CP182" s="73"/>
      <c r="CQ182"/>
      <c r="CR182" s="73"/>
      <c r="CS182" s="73"/>
      <c r="CT182" s="73"/>
      <c r="CU182"/>
      <c r="CV182" s="73"/>
      <c r="CW182" s="73"/>
      <c r="AMH182" s="73"/>
      <c r="AMI182" s="73"/>
      <c r="AMJ182" s="73"/>
    </row>
    <row r="183" spans="1:1024" s="76" customFormat="1" x14ac:dyDescent="0.25">
      <c r="A183" s="65" t="s">
        <v>110</v>
      </c>
      <c r="B183" s="66" t="s">
        <v>111</v>
      </c>
      <c r="C183" s="65" t="s">
        <v>230</v>
      </c>
      <c r="D183" s="67" t="s">
        <v>231</v>
      </c>
      <c r="E183" s="68" t="s">
        <v>798</v>
      </c>
      <c r="F183" s="67" t="s">
        <v>799</v>
      </c>
      <c r="G183" s="67" t="s">
        <v>800</v>
      </c>
      <c r="H183" s="67" t="s">
        <v>113</v>
      </c>
      <c r="I183" s="67">
        <v>3</v>
      </c>
      <c r="J183" s="67" t="s">
        <v>631</v>
      </c>
      <c r="K183" s="67" t="s">
        <v>683</v>
      </c>
      <c r="L183" s="67" t="s">
        <v>801</v>
      </c>
      <c r="M183" s="69" t="s">
        <v>684</v>
      </c>
      <c r="N183" s="67" t="s">
        <v>685</v>
      </c>
      <c r="O183" s="67"/>
      <c r="P183" s="67" t="s">
        <v>443</v>
      </c>
      <c r="Q183" s="67"/>
      <c r="R183" s="82"/>
      <c r="S183" s="67"/>
      <c r="T183"/>
      <c r="U183" s="72" t="s">
        <v>331</v>
      </c>
      <c r="V183" s="72"/>
      <c r="W183"/>
      <c r="X183" s="72" t="s">
        <v>331</v>
      </c>
      <c r="Y183" s="72"/>
      <c r="Z183"/>
      <c r="AA183" s="72" t="s">
        <v>331</v>
      </c>
      <c r="AB183" s="72"/>
      <c r="AC183"/>
      <c r="AD183" s="72" t="s">
        <v>329</v>
      </c>
      <c r="AE183" s="67" t="str">
        <f t="shared" ref="AE183:AE189" si="123">IF(AD183="true",CONCATENATE(IF(AG183="","",CONCATENATE(AG183,", ")),IF(AH183="","",CONCATENATE(AH183, ", ")),IF(AI183="","",AI183)),"_")</f>
        <v>4h_24_7</v>
      </c>
      <c r="AF183" s="67" t="str">
        <f t="shared" ref="AF183:AF189" si="124">$AH$4</f>
        <v>4h_bhbd</v>
      </c>
      <c r="AG183" s="67"/>
      <c r="AH183" s="71"/>
      <c r="AI183" s="72" t="str">
        <f t="shared" ref="AI183:AI189" si="125">AI$4</f>
        <v>4h_24_7</v>
      </c>
      <c r="AJ183" s="72"/>
      <c r="AK183"/>
      <c r="AL183" s="72" t="s">
        <v>331</v>
      </c>
      <c r="AM183" s="72"/>
      <c r="AN183"/>
      <c r="AO183" s="72" t="s">
        <v>329</v>
      </c>
      <c r="AP183" s="71" t="str">
        <f>IF(AO183="true",CONCATENATE(IF(AU183="","",CONCATENATE(AU$4,", ")),IF(AV183="","",AV$4), ", ",IF(AW183="","",AW$4),", ",IF(AX183="","",AX$4)),"_")</f>
        <v>30-60m, 60-120m, 120m+</v>
      </c>
      <c r="AQ183" s="71" t="str">
        <f>AU$4</f>
        <v>0-30m</v>
      </c>
      <c r="AR183" s="72"/>
      <c r="AS183" s="72"/>
      <c r="AT183" s="72"/>
      <c r="AU183" s="72"/>
      <c r="AV183" s="72" t="str">
        <f t="shared" ref="AV183:AX186" si="126">AV$4</f>
        <v>30-60m</v>
      </c>
      <c r="AW183" s="72" t="str">
        <f t="shared" si="126"/>
        <v>60-120m</v>
      </c>
      <c r="AX183" s="72" t="str">
        <f t="shared" si="126"/>
        <v>120m+</v>
      </c>
      <c r="AY183"/>
      <c r="AZ183" s="70" t="s">
        <v>329</v>
      </c>
      <c r="BA183" s="72" t="s">
        <v>330</v>
      </c>
      <c r="BB183"/>
      <c r="BC183" s="72" t="s">
        <v>331</v>
      </c>
      <c r="BD183" s="72"/>
      <c r="BE183"/>
      <c r="BF183" s="72" t="s">
        <v>329</v>
      </c>
      <c r="BG183" s="67" t="str">
        <f t="shared" ref="BG183:BG189" si="127">IF(BF183="true",CONCATENATE(IF(BJ183="","",$BJ$4)),"_")</f>
        <v>36_months</v>
      </c>
      <c r="BH183" s="67" t="str">
        <f t="shared" ref="BH183:BH189" si="128">BI$4</f>
        <v>12_months</v>
      </c>
      <c r="BI183" s="67"/>
      <c r="BJ183" s="71" t="str">
        <f t="shared" ref="BJ183:BJ189" si="129">BJ$4</f>
        <v>36_months</v>
      </c>
      <c r="BK183"/>
      <c r="BL183" s="70" t="s">
        <v>329</v>
      </c>
      <c r="BM183" s="71" t="str">
        <f t="shared" ref="BM183:BM189" si="130">IF(BL183="true",CONCATENATE(IF(BO183="","",CONCATENATE(BO$4,", ")),IF(BP183="","",BP$4),IF(BQ183="","",CONCATENATE(", ",BQ$4))),"_")</f>
        <v>active_standby</v>
      </c>
      <c r="BN183" s="71" t="str">
        <f t="shared" ref="BN183:BN189" si="131">$BO$4</f>
        <v>none</v>
      </c>
      <c r="BO183" s="71"/>
      <c r="BP183" s="72" t="str">
        <f t="shared" ref="BP183:BP189" si="132">BP$4</f>
        <v>active_standby</v>
      </c>
      <c r="BQ183" s="72"/>
      <c r="BR183"/>
      <c r="BS183" s="72" t="s">
        <v>331</v>
      </c>
      <c r="BT183" s="72"/>
      <c r="BU183" s="72"/>
      <c r="BV183"/>
      <c r="BW183" s="72" t="s">
        <v>331</v>
      </c>
      <c r="BX183" s="72"/>
      <c r="BY183"/>
      <c r="BZ183" s="72" t="s">
        <v>331</v>
      </c>
      <c r="CA183" s="71"/>
      <c r="CB183"/>
      <c r="CC183" s="72" t="s">
        <v>331</v>
      </c>
      <c r="CD183" s="71"/>
      <c r="CE183"/>
      <c r="CF183" s="72" t="s">
        <v>331</v>
      </c>
      <c r="CG183" s="71"/>
      <c r="CH183"/>
      <c r="CI183" s="72" t="s">
        <v>331</v>
      </c>
      <c r="CJ183" s="71"/>
      <c r="CK183" s="71"/>
      <c r="CL183"/>
      <c r="CM183" s="72" t="s">
        <v>331</v>
      </c>
      <c r="CN183" s="71"/>
      <c r="CO183" s="71"/>
      <c r="CP183" s="71"/>
      <c r="CQ183"/>
      <c r="CR183" s="72" t="s">
        <v>331</v>
      </c>
      <c r="CS183" s="71"/>
      <c r="CT183" s="71"/>
      <c r="CU183"/>
      <c r="CV183" s="72" t="s">
        <v>331</v>
      </c>
      <c r="CW183" s="67"/>
      <c r="AMH183" s="73"/>
      <c r="AMI183" s="73"/>
      <c r="AMJ183" s="73"/>
    </row>
    <row r="184" spans="1:1024" s="76" customFormat="1" x14ac:dyDescent="0.25">
      <c r="A184" s="65" t="s">
        <v>110</v>
      </c>
      <c r="B184" s="66" t="s">
        <v>111</v>
      </c>
      <c r="C184" s="65" t="s">
        <v>230</v>
      </c>
      <c r="D184" s="67" t="s">
        <v>231</v>
      </c>
      <c r="E184" s="68" t="s">
        <v>802</v>
      </c>
      <c r="F184" s="67" t="s">
        <v>799</v>
      </c>
      <c r="G184" s="67" t="s">
        <v>800</v>
      </c>
      <c r="H184" s="67" t="s">
        <v>113</v>
      </c>
      <c r="I184" s="67">
        <v>2</v>
      </c>
      <c r="J184" s="67" t="s">
        <v>631</v>
      </c>
      <c r="K184" s="67" t="s">
        <v>683</v>
      </c>
      <c r="L184" s="67" t="s">
        <v>801</v>
      </c>
      <c r="M184" s="69" t="s">
        <v>684</v>
      </c>
      <c r="N184" s="67" t="s">
        <v>685</v>
      </c>
      <c r="O184" s="67"/>
      <c r="P184" s="67" t="s">
        <v>443</v>
      </c>
      <c r="Q184" s="67"/>
      <c r="R184" s="82"/>
      <c r="S184" s="67"/>
      <c r="T184"/>
      <c r="U184" s="72" t="s">
        <v>331</v>
      </c>
      <c r="V184" s="72"/>
      <c r="W184"/>
      <c r="X184" s="72" t="s">
        <v>331</v>
      </c>
      <c r="Y184" s="72"/>
      <c r="Z184"/>
      <c r="AA184" s="72" t="s">
        <v>331</v>
      </c>
      <c r="AB184" s="72"/>
      <c r="AC184"/>
      <c r="AD184" s="72" t="s">
        <v>329</v>
      </c>
      <c r="AE184" s="67" t="str">
        <f t="shared" si="123"/>
        <v>4h_24_7</v>
      </c>
      <c r="AF184" s="67" t="str">
        <f t="shared" si="124"/>
        <v>4h_bhbd</v>
      </c>
      <c r="AG184" s="67"/>
      <c r="AH184" s="71"/>
      <c r="AI184" s="72" t="str">
        <f t="shared" si="125"/>
        <v>4h_24_7</v>
      </c>
      <c r="AJ184" s="72"/>
      <c r="AK184"/>
      <c r="AL184" s="72" t="s">
        <v>331</v>
      </c>
      <c r="AM184" s="72"/>
      <c r="AN184"/>
      <c r="AO184" s="72" t="s">
        <v>329</v>
      </c>
      <c r="AP184" s="71" t="str">
        <f>IF(AO184="true",CONCATENATE(IF(AU184="","",CONCATENATE(AU$4,", ")),IF(AV184="","",AV$4), ", ",IF(AW184="","",AW$4),", ",IF(AX184="","",AX$4)),"_")</f>
        <v>30-60m, 60-120m, 120m+</v>
      </c>
      <c r="AQ184" s="71" t="str">
        <f>AU$4</f>
        <v>0-30m</v>
      </c>
      <c r="AR184" s="72"/>
      <c r="AS184" s="72"/>
      <c r="AT184" s="72"/>
      <c r="AU184" s="72"/>
      <c r="AV184" s="72" t="str">
        <f t="shared" si="126"/>
        <v>30-60m</v>
      </c>
      <c r="AW184" s="72" t="str">
        <f t="shared" si="126"/>
        <v>60-120m</v>
      </c>
      <c r="AX184" s="72" t="str">
        <f t="shared" si="126"/>
        <v>120m+</v>
      </c>
      <c r="AY184"/>
      <c r="AZ184" s="70" t="s">
        <v>329</v>
      </c>
      <c r="BA184" s="72" t="s">
        <v>330</v>
      </c>
      <c r="BB184"/>
      <c r="BC184" s="72" t="s">
        <v>331</v>
      </c>
      <c r="BD184" s="72"/>
      <c r="BE184"/>
      <c r="BF184" s="72" t="s">
        <v>329</v>
      </c>
      <c r="BG184" s="67" t="str">
        <f t="shared" si="127"/>
        <v>36_months</v>
      </c>
      <c r="BH184" s="67" t="str">
        <f t="shared" si="128"/>
        <v>12_months</v>
      </c>
      <c r="BI184" s="67"/>
      <c r="BJ184" s="71" t="str">
        <f t="shared" si="129"/>
        <v>36_months</v>
      </c>
      <c r="BK184"/>
      <c r="BL184" s="70" t="s">
        <v>329</v>
      </c>
      <c r="BM184" s="71" t="str">
        <f t="shared" si="130"/>
        <v>active_standby</v>
      </c>
      <c r="BN184" s="71" t="str">
        <f t="shared" si="131"/>
        <v>none</v>
      </c>
      <c r="BO184" s="71"/>
      <c r="BP184" s="72" t="str">
        <f t="shared" si="132"/>
        <v>active_standby</v>
      </c>
      <c r="BQ184" s="72"/>
      <c r="BR184"/>
      <c r="BS184" s="72" t="s">
        <v>331</v>
      </c>
      <c r="BT184" s="72"/>
      <c r="BU184" s="72"/>
      <c r="BV184"/>
      <c r="BW184" s="72" t="s">
        <v>331</v>
      </c>
      <c r="BX184" s="72"/>
      <c r="BY184"/>
      <c r="BZ184" s="72" t="s">
        <v>331</v>
      </c>
      <c r="CA184" s="71"/>
      <c r="CB184"/>
      <c r="CC184" s="72" t="s">
        <v>331</v>
      </c>
      <c r="CD184" s="71"/>
      <c r="CE184"/>
      <c r="CF184" s="72" t="s">
        <v>331</v>
      </c>
      <c r="CG184" s="71"/>
      <c r="CH184"/>
      <c r="CI184" s="72" t="s">
        <v>331</v>
      </c>
      <c r="CJ184" s="71"/>
      <c r="CK184" s="71"/>
      <c r="CL184"/>
      <c r="CM184" s="72" t="s">
        <v>331</v>
      </c>
      <c r="CN184" s="71"/>
      <c r="CO184" s="71"/>
      <c r="CP184" s="71"/>
      <c r="CQ184"/>
      <c r="CR184" s="72" t="s">
        <v>331</v>
      </c>
      <c r="CS184" s="71"/>
      <c r="CT184" s="71"/>
      <c r="CU184"/>
      <c r="CV184" s="72" t="s">
        <v>331</v>
      </c>
      <c r="CW184" s="67"/>
      <c r="AMH184" s="73"/>
      <c r="AMI184" s="73"/>
      <c r="AMJ184" s="73"/>
    </row>
    <row r="185" spans="1:1024" s="76" customFormat="1" x14ac:dyDescent="0.25">
      <c r="A185" s="65" t="s">
        <v>110</v>
      </c>
      <c r="B185" s="66" t="s">
        <v>111</v>
      </c>
      <c r="C185" s="65" t="s">
        <v>230</v>
      </c>
      <c r="D185" s="67" t="s">
        <v>231</v>
      </c>
      <c r="E185" s="68" t="s">
        <v>803</v>
      </c>
      <c r="F185" s="67" t="s">
        <v>799</v>
      </c>
      <c r="G185" s="67" t="s">
        <v>800</v>
      </c>
      <c r="H185" s="67" t="s">
        <v>113</v>
      </c>
      <c r="I185" s="67">
        <v>2</v>
      </c>
      <c r="J185" s="67" t="s">
        <v>631</v>
      </c>
      <c r="K185" s="67" t="s">
        <v>683</v>
      </c>
      <c r="L185" s="67" t="s">
        <v>801</v>
      </c>
      <c r="M185" s="69" t="s">
        <v>684</v>
      </c>
      <c r="N185" s="67" t="s">
        <v>685</v>
      </c>
      <c r="O185" s="67"/>
      <c r="P185" s="67" t="s">
        <v>443</v>
      </c>
      <c r="Q185" s="67"/>
      <c r="R185" s="82"/>
      <c r="S185" s="67"/>
      <c r="T185"/>
      <c r="U185" s="72" t="s">
        <v>331</v>
      </c>
      <c r="V185" s="72"/>
      <c r="W185"/>
      <c r="X185" s="72" t="s">
        <v>331</v>
      </c>
      <c r="Y185" s="72"/>
      <c r="Z185"/>
      <c r="AA185" s="72" t="s">
        <v>331</v>
      </c>
      <c r="AB185" s="72"/>
      <c r="AC185"/>
      <c r="AD185" s="72" t="s">
        <v>329</v>
      </c>
      <c r="AE185" s="67" t="str">
        <f t="shared" si="123"/>
        <v>4h_24_7</v>
      </c>
      <c r="AF185" s="67" t="str">
        <f t="shared" si="124"/>
        <v>4h_bhbd</v>
      </c>
      <c r="AG185" s="67"/>
      <c r="AH185" s="71"/>
      <c r="AI185" s="72" t="str">
        <f t="shared" si="125"/>
        <v>4h_24_7</v>
      </c>
      <c r="AJ185" s="72"/>
      <c r="AK185"/>
      <c r="AL185" s="72" t="s">
        <v>331</v>
      </c>
      <c r="AM185" s="72"/>
      <c r="AN185"/>
      <c r="AO185" s="72" t="s">
        <v>329</v>
      </c>
      <c r="AP185" s="71" t="str">
        <f>IF(AO185="true",CONCATENATE(IF(AU185="","",CONCATENATE(AU$4,", ")),IF(AV185="","",AV$4), ", ",IF(AW185="","",AW$4),", ",IF(AX185="","",AX$4)),"_")</f>
        <v>30-60m, 60-120m, 120m+</v>
      </c>
      <c r="AQ185" s="71" t="str">
        <f>AU$4</f>
        <v>0-30m</v>
      </c>
      <c r="AR185" s="72"/>
      <c r="AS185" s="72"/>
      <c r="AT185" s="72"/>
      <c r="AU185" s="72"/>
      <c r="AV185" s="72" t="str">
        <f t="shared" si="126"/>
        <v>30-60m</v>
      </c>
      <c r="AW185" s="72" t="str">
        <f t="shared" si="126"/>
        <v>60-120m</v>
      </c>
      <c r="AX185" s="72" t="str">
        <f t="shared" si="126"/>
        <v>120m+</v>
      </c>
      <c r="AY185"/>
      <c r="AZ185" s="70" t="s">
        <v>329</v>
      </c>
      <c r="BA185" s="72" t="s">
        <v>330</v>
      </c>
      <c r="BB185"/>
      <c r="BC185" s="72" t="s">
        <v>331</v>
      </c>
      <c r="BD185" s="72"/>
      <c r="BE185"/>
      <c r="BF185" s="72" t="s">
        <v>329</v>
      </c>
      <c r="BG185" s="67" t="str">
        <f t="shared" si="127"/>
        <v>36_months</v>
      </c>
      <c r="BH185" s="67" t="str">
        <f t="shared" si="128"/>
        <v>12_months</v>
      </c>
      <c r="BI185" s="67"/>
      <c r="BJ185" s="71" t="str">
        <f t="shared" si="129"/>
        <v>36_months</v>
      </c>
      <c r="BK185"/>
      <c r="BL185" s="70" t="s">
        <v>329</v>
      </c>
      <c r="BM185" s="71" t="str">
        <f t="shared" si="130"/>
        <v>active_standby</v>
      </c>
      <c r="BN185" s="71" t="str">
        <f t="shared" si="131"/>
        <v>none</v>
      </c>
      <c r="BO185" s="71"/>
      <c r="BP185" s="72" t="str">
        <f t="shared" si="132"/>
        <v>active_standby</v>
      </c>
      <c r="BQ185" s="72"/>
      <c r="BR185"/>
      <c r="BS185" s="72" t="s">
        <v>331</v>
      </c>
      <c r="BT185" s="72"/>
      <c r="BU185" s="72"/>
      <c r="BV185"/>
      <c r="BW185" s="72" t="s">
        <v>331</v>
      </c>
      <c r="BX185" s="72"/>
      <c r="BY185"/>
      <c r="BZ185" s="72" t="s">
        <v>331</v>
      </c>
      <c r="CA185" s="71"/>
      <c r="CB185"/>
      <c r="CC185" s="72" t="s">
        <v>331</v>
      </c>
      <c r="CD185" s="71"/>
      <c r="CE185"/>
      <c r="CF185" s="72" t="s">
        <v>331</v>
      </c>
      <c r="CG185" s="71"/>
      <c r="CH185"/>
      <c r="CI185" s="72" t="s">
        <v>331</v>
      </c>
      <c r="CJ185" s="71"/>
      <c r="CK185" s="71"/>
      <c r="CL185"/>
      <c r="CM185" s="72" t="s">
        <v>331</v>
      </c>
      <c r="CN185" s="71"/>
      <c r="CO185" s="71"/>
      <c r="CP185" s="71"/>
      <c r="CQ185"/>
      <c r="CR185" s="72" t="s">
        <v>331</v>
      </c>
      <c r="CS185" s="71"/>
      <c r="CT185" s="71"/>
      <c r="CU185"/>
      <c r="CV185" s="72" t="s">
        <v>331</v>
      </c>
      <c r="CW185" s="67"/>
      <c r="AMH185" s="73"/>
      <c r="AMI185" s="73"/>
      <c r="AMJ185" s="73"/>
    </row>
    <row r="186" spans="1:1024" s="76" customFormat="1" x14ac:dyDescent="0.25">
      <c r="A186" s="65" t="s">
        <v>110</v>
      </c>
      <c r="B186" s="66" t="s">
        <v>111</v>
      </c>
      <c r="C186" s="65" t="s">
        <v>230</v>
      </c>
      <c r="D186" s="67" t="s">
        <v>231</v>
      </c>
      <c r="E186" s="68" t="s">
        <v>804</v>
      </c>
      <c r="F186" s="67" t="s">
        <v>799</v>
      </c>
      <c r="G186" s="67" t="s">
        <v>800</v>
      </c>
      <c r="H186" s="67" t="s">
        <v>113</v>
      </c>
      <c r="I186" s="67">
        <v>2</v>
      </c>
      <c r="J186" s="67" t="s">
        <v>631</v>
      </c>
      <c r="K186" s="67" t="s">
        <v>683</v>
      </c>
      <c r="L186" s="67" t="s">
        <v>801</v>
      </c>
      <c r="M186" s="69" t="s">
        <v>684</v>
      </c>
      <c r="N186" s="67" t="s">
        <v>685</v>
      </c>
      <c r="O186" s="67"/>
      <c r="P186" s="67" t="s">
        <v>443</v>
      </c>
      <c r="Q186" s="67"/>
      <c r="R186" s="82"/>
      <c r="S186" s="67"/>
      <c r="T186"/>
      <c r="U186" s="72" t="s">
        <v>331</v>
      </c>
      <c r="V186" s="72"/>
      <c r="W186"/>
      <c r="X186" s="72" t="s">
        <v>331</v>
      </c>
      <c r="Y186" s="72"/>
      <c r="Z186"/>
      <c r="AA186" s="72" t="s">
        <v>331</v>
      </c>
      <c r="AB186" s="72"/>
      <c r="AC186"/>
      <c r="AD186" s="72" t="s">
        <v>329</v>
      </c>
      <c r="AE186" s="67" t="str">
        <f t="shared" si="123"/>
        <v>4h_24_7</v>
      </c>
      <c r="AF186" s="67" t="str">
        <f t="shared" si="124"/>
        <v>4h_bhbd</v>
      </c>
      <c r="AG186" s="67"/>
      <c r="AH186" s="71"/>
      <c r="AI186" s="72" t="str">
        <f t="shared" si="125"/>
        <v>4h_24_7</v>
      </c>
      <c r="AJ186" s="72"/>
      <c r="AK186"/>
      <c r="AL186" s="72" t="s">
        <v>331</v>
      </c>
      <c r="AM186" s="72"/>
      <c r="AN186"/>
      <c r="AO186" s="72" t="s">
        <v>329</v>
      </c>
      <c r="AP186" s="71" t="str">
        <f>IF(AO186="true",CONCATENATE(IF(AU186="","",CONCATENATE(AU$4,", ")),IF(AV186="","",AV$4), ", ",IF(AW186="","",AW$4),", ",IF(AX186="","",AX$4)),"_")</f>
        <v>30-60m, 60-120m, 120m+</v>
      </c>
      <c r="AQ186" s="71" t="str">
        <f>AU$4</f>
        <v>0-30m</v>
      </c>
      <c r="AR186" s="72"/>
      <c r="AS186" s="72"/>
      <c r="AT186" s="72"/>
      <c r="AU186" s="72"/>
      <c r="AV186" s="72" t="str">
        <f t="shared" si="126"/>
        <v>30-60m</v>
      </c>
      <c r="AW186" s="72" t="str">
        <f t="shared" si="126"/>
        <v>60-120m</v>
      </c>
      <c r="AX186" s="72" t="str">
        <f t="shared" si="126"/>
        <v>120m+</v>
      </c>
      <c r="AY186"/>
      <c r="AZ186" s="70" t="s">
        <v>329</v>
      </c>
      <c r="BA186" s="72" t="s">
        <v>330</v>
      </c>
      <c r="BB186"/>
      <c r="BC186" s="72" t="s">
        <v>331</v>
      </c>
      <c r="BD186" s="72"/>
      <c r="BE186"/>
      <c r="BF186" s="72" t="s">
        <v>329</v>
      </c>
      <c r="BG186" s="67" t="str">
        <f t="shared" si="127"/>
        <v>36_months</v>
      </c>
      <c r="BH186" s="67" t="str">
        <f t="shared" si="128"/>
        <v>12_months</v>
      </c>
      <c r="BI186" s="67"/>
      <c r="BJ186" s="71" t="str">
        <f t="shared" si="129"/>
        <v>36_months</v>
      </c>
      <c r="BK186"/>
      <c r="BL186" s="70" t="s">
        <v>329</v>
      </c>
      <c r="BM186" s="71" t="str">
        <f t="shared" si="130"/>
        <v>active_standby</v>
      </c>
      <c r="BN186" s="71" t="str">
        <f t="shared" si="131"/>
        <v>none</v>
      </c>
      <c r="BO186" s="71"/>
      <c r="BP186" s="72" t="str">
        <f t="shared" si="132"/>
        <v>active_standby</v>
      </c>
      <c r="BQ186" s="72"/>
      <c r="BR186"/>
      <c r="BS186" s="72" t="s">
        <v>331</v>
      </c>
      <c r="BT186" s="72"/>
      <c r="BU186" s="72"/>
      <c r="BV186"/>
      <c r="BW186" s="72" t="s">
        <v>331</v>
      </c>
      <c r="BX186" s="72"/>
      <c r="BY186"/>
      <c r="BZ186" s="72" t="s">
        <v>331</v>
      </c>
      <c r="CA186" s="71"/>
      <c r="CB186"/>
      <c r="CC186" s="72" t="s">
        <v>331</v>
      </c>
      <c r="CD186" s="71"/>
      <c r="CE186"/>
      <c r="CF186" s="72" t="s">
        <v>331</v>
      </c>
      <c r="CG186" s="71"/>
      <c r="CH186"/>
      <c r="CI186" s="72" t="s">
        <v>331</v>
      </c>
      <c r="CJ186" s="71"/>
      <c r="CK186" s="71"/>
      <c r="CL186"/>
      <c r="CM186" s="72" t="s">
        <v>331</v>
      </c>
      <c r="CN186" s="71"/>
      <c r="CO186" s="71"/>
      <c r="CP186" s="71"/>
      <c r="CQ186"/>
      <c r="CR186" s="72" t="s">
        <v>331</v>
      </c>
      <c r="CS186" s="71"/>
      <c r="CT186" s="71"/>
      <c r="CU186"/>
      <c r="CV186" s="72" t="s">
        <v>331</v>
      </c>
      <c r="CW186" s="67"/>
      <c r="AMH186" s="73"/>
      <c r="AMI186" s="73"/>
      <c r="AMJ186" s="73"/>
    </row>
    <row r="187" spans="1:1024" s="76" customFormat="1" x14ac:dyDescent="0.25">
      <c r="A187" s="65" t="s">
        <v>110</v>
      </c>
      <c r="B187" s="66" t="s">
        <v>111</v>
      </c>
      <c r="C187" s="65" t="s">
        <v>230</v>
      </c>
      <c r="D187" s="67" t="s">
        <v>231</v>
      </c>
      <c r="E187" s="68" t="s">
        <v>805</v>
      </c>
      <c r="F187" s="67" t="s">
        <v>799</v>
      </c>
      <c r="G187" s="67" t="s">
        <v>800</v>
      </c>
      <c r="H187" s="67" t="s">
        <v>113</v>
      </c>
      <c r="I187" s="67">
        <v>2</v>
      </c>
      <c r="J187" s="67" t="s">
        <v>631</v>
      </c>
      <c r="K187" s="67" t="s">
        <v>683</v>
      </c>
      <c r="L187" s="67" t="s">
        <v>801</v>
      </c>
      <c r="M187" s="69" t="s">
        <v>684</v>
      </c>
      <c r="N187" s="67" t="s">
        <v>685</v>
      </c>
      <c r="O187" s="67"/>
      <c r="P187" s="67" t="s">
        <v>325</v>
      </c>
      <c r="Q187" s="67"/>
      <c r="R187" s="82"/>
      <c r="S187" s="67"/>
      <c r="T187"/>
      <c r="U187" s="72" t="s">
        <v>331</v>
      </c>
      <c r="V187" s="72"/>
      <c r="W187"/>
      <c r="X187" s="72" t="s">
        <v>331</v>
      </c>
      <c r="Y187" s="72"/>
      <c r="Z187"/>
      <c r="AA187" s="72" t="s">
        <v>331</v>
      </c>
      <c r="AB187" s="72"/>
      <c r="AC187"/>
      <c r="AD187" s="72" t="s">
        <v>329</v>
      </c>
      <c r="AE187" s="67" t="str">
        <f t="shared" si="123"/>
        <v>4h_24_7</v>
      </c>
      <c r="AF187" s="67" t="str">
        <f t="shared" si="124"/>
        <v>4h_bhbd</v>
      </c>
      <c r="AG187" s="67"/>
      <c r="AH187" s="71"/>
      <c r="AI187" s="72" t="str">
        <f t="shared" si="125"/>
        <v>4h_24_7</v>
      </c>
      <c r="AJ187" s="72"/>
      <c r="AK187"/>
      <c r="AL187" s="72" t="s">
        <v>331</v>
      </c>
      <c r="AM187" s="72"/>
      <c r="AN187"/>
      <c r="AO187" s="72" t="s">
        <v>331</v>
      </c>
      <c r="AP187" s="72"/>
      <c r="AQ187" s="72"/>
      <c r="AR187" s="72"/>
      <c r="AS187" s="72"/>
      <c r="AT187" s="72"/>
      <c r="AU187" s="72"/>
      <c r="AV187" s="72"/>
      <c r="AW187" s="72"/>
      <c r="AX187" s="72"/>
      <c r="AY187"/>
      <c r="AZ187" s="70" t="s">
        <v>329</v>
      </c>
      <c r="BA187" s="72" t="s">
        <v>330</v>
      </c>
      <c r="BB187"/>
      <c r="BC187" s="72" t="s">
        <v>331</v>
      </c>
      <c r="BD187" s="72"/>
      <c r="BE187"/>
      <c r="BF187" s="72" t="s">
        <v>329</v>
      </c>
      <c r="BG187" s="67" t="str">
        <f t="shared" si="127"/>
        <v>36_months</v>
      </c>
      <c r="BH187" s="67" t="str">
        <f t="shared" si="128"/>
        <v>12_months</v>
      </c>
      <c r="BI187" s="67"/>
      <c r="BJ187" s="71" t="str">
        <f t="shared" si="129"/>
        <v>36_months</v>
      </c>
      <c r="BK187"/>
      <c r="BL187" s="70" t="s">
        <v>329</v>
      </c>
      <c r="BM187" s="71" t="str">
        <f t="shared" si="130"/>
        <v>active_standby</v>
      </c>
      <c r="BN187" s="71" t="str">
        <f t="shared" si="131"/>
        <v>none</v>
      </c>
      <c r="BO187" s="71"/>
      <c r="BP187" s="72" t="str">
        <f t="shared" si="132"/>
        <v>active_standby</v>
      </c>
      <c r="BQ187" s="72"/>
      <c r="BR187"/>
      <c r="BS187" s="72" t="s">
        <v>331</v>
      </c>
      <c r="BT187" s="72"/>
      <c r="BU187" s="72"/>
      <c r="BV187"/>
      <c r="BW187" s="72" t="s">
        <v>331</v>
      </c>
      <c r="BX187" s="72"/>
      <c r="BY187"/>
      <c r="BZ187" s="72" t="s">
        <v>331</v>
      </c>
      <c r="CA187" s="71"/>
      <c r="CB187"/>
      <c r="CC187" s="72" t="s">
        <v>331</v>
      </c>
      <c r="CD187" s="71"/>
      <c r="CE187"/>
      <c r="CF187" s="72" t="s">
        <v>331</v>
      </c>
      <c r="CG187" s="71"/>
      <c r="CH187"/>
      <c r="CI187" s="72" t="s">
        <v>331</v>
      </c>
      <c r="CJ187" s="71"/>
      <c r="CK187" s="71"/>
      <c r="CL187"/>
      <c r="CM187" s="72" t="s">
        <v>331</v>
      </c>
      <c r="CN187" s="71"/>
      <c r="CO187" s="71"/>
      <c r="CP187" s="71"/>
      <c r="CQ187"/>
      <c r="CR187" s="72" t="s">
        <v>331</v>
      </c>
      <c r="CS187" s="71"/>
      <c r="CT187" s="71"/>
      <c r="CU187"/>
      <c r="CV187" s="72" t="s">
        <v>331</v>
      </c>
      <c r="CW187" s="67"/>
      <c r="AMH187" s="73"/>
      <c r="AMI187" s="73"/>
      <c r="AMJ187" s="73"/>
    </row>
    <row r="188" spans="1:1024" s="76" customFormat="1" x14ac:dyDescent="0.25">
      <c r="A188" s="65" t="s">
        <v>110</v>
      </c>
      <c r="B188" s="66" t="s">
        <v>111</v>
      </c>
      <c r="C188" s="65" t="s">
        <v>230</v>
      </c>
      <c r="D188" s="67" t="s">
        <v>231</v>
      </c>
      <c r="E188" s="68" t="s">
        <v>806</v>
      </c>
      <c r="F188" s="67" t="s">
        <v>807</v>
      </c>
      <c r="G188" s="67" t="s">
        <v>808</v>
      </c>
      <c r="H188" s="67" t="s">
        <v>113</v>
      </c>
      <c r="I188" s="67">
        <v>3</v>
      </c>
      <c r="J188" s="67" t="s">
        <v>631</v>
      </c>
      <c r="K188" s="67" t="s">
        <v>683</v>
      </c>
      <c r="L188" s="67" t="s">
        <v>801</v>
      </c>
      <c r="M188" s="69" t="s">
        <v>694</v>
      </c>
      <c r="N188" s="67" t="s">
        <v>685</v>
      </c>
      <c r="O188" s="67"/>
      <c r="P188" s="67" t="s">
        <v>443</v>
      </c>
      <c r="Q188" s="67"/>
      <c r="R188" s="82"/>
      <c r="S188" s="67"/>
      <c r="T188"/>
      <c r="U188" s="72" t="s">
        <v>331</v>
      </c>
      <c r="V188" s="72"/>
      <c r="W188"/>
      <c r="X188" s="72" t="s">
        <v>331</v>
      </c>
      <c r="Y188" s="72"/>
      <c r="Z188"/>
      <c r="AA188" s="72" t="s">
        <v>331</v>
      </c>
      <c r="AB188" s="72"/>
      <c r="AC188"/>
      <c r="AD188" s="72" t="s">
        <v>329</v>
      </c>
      <c r="AE188" s="67" t="str">
        <f t="shared" si="123"/>
        <v>4h_24_7</v>
      </c>
      <c r="AF188" s="67" t="str">
        <f t="shared" si="124"/>
        <v>4h_bhbd</v>
      </c>
      <c r="AG188" s="67"/>
      <c r="AH188" s="71"/>
      <c r="AI188" s="72" t="str">
        <f t="shared" si="125"/>
        <v>4h_24_7</v>
      </c>
      <c r="AJ188" s="72"/>
      <c r="AK188"/>
      <c r="AL188" s="72" t="s">
        <v>331</v>
      </c>
      <c r="AM188" s="72"/>
      <c r="AN188"/>
      <c r="AO188" s="72" t="s">
        <v>329</v>
      </c>
      <c r="AP188" s="72" t="str">
        <f>IF(AO188="true",CONCATENATE(IF(AU188="","",CONCATENATE(AU$4,", ")),IF(AV188="","",AV$4), ", ",IF(AW188="","",AW$4),", ",IF(AX188="","",AX$4)),"_")</f>
        <v>30-60m, 60-120m, 120m+</v>
      </c>
      <c r="AQ188" s="72" t="str">
        <f>AU$4</f>
        <v>0-30m</v>
      </c>
      <c r="AR188" s="72"/>
      <c r="AS188" s="72"/>
      <c r="AT188" s="72"/>
      <c r="AU188" s="72"/>
      <c r="AV188" s="72" t="str">
        <f>AV$4</f>
        <v>30-60m</v>
      </c>
      <c r="AW188" s="72" t="str">
        <f>AW$4</f>
        <v>60-120m</v>
      </c>
      <c r="AX188" s="72" t="str">
        <f>AX$4</f>
        <v>120m+</v>
      </c>
      <c r="AY188"/>
      <c r="AZ188" s="70" t="s">
        <v>329</v>
      </c>
      <c r="BA188" s="72" t="s">
        <v>329</v>
      </c>
      <c r="BB188"/>
      <c r="BC188" s="72" t="s">
        <v>331</v>
      </c>
      <c r="BD188" s="72"/>
      <c r="BE188"/>
      <c r="BF188" s="72" t="s">
        <v>329</v>
      </c>
      <c r="BG188" s="67" t="str">
        <f t="shared" si="127"/>
        <v>36_months</v>
      </c>
      <c r="BH188" s="67" t="str">
        <f t="shared" si="128"/>
        <v>12_months</v>
      </c>
      <c r="BI188" s="67"/>
      <c r="BJ188" s="71" t="str">
        <f t="shared" si="129"/>
        <v>36_months</v>
      </c>
      <c r="BK188"/>
      <c r="BL188" s="70" t="s">
        <v>329</v>
      </c>
      <c r="BM188" s="71" t="str">
        <f t="shared" si="130"/>
        <v>active_standby</v>
      </c>
      <c r="BN188" s="71" t="str">
        <f t="shared" si="131"/>
        <v>none</v>
      </c>
      <c r="BO188" s="71"/>
      <c r="BP188" s="72" t="str">
        <f t="shared" si="132"/>
        <v>active_standby</v>
      </c>
      <c r="BQ188" s="72"/>
      <c r="BR188"/>
      <c r="BS188" s="72" t="s">
        <v>331</v>
      </c>
      <c r="BT188" s="72"/>
      <c r="BU188" s="72"/>
      <c r="BV188"/>
      <c r="BW188" s="72" t="s">
        <v>331</v>
      </c>
      <c r="BX188" s="72"/>
      <c r="BY188"/>
      <c r="BZ188" s="72" t="s">
        <v>331</v>
      </c>
      <c r="CA188" s="71"/>
      <c r="CB188"/>
      <c r="CC188" s="72" t="s">
        <v>331</v>
      </c>
      <c r="CD188" s="71"/>
      <c r="CE188"/>
      <c r="CF188" s="72" t="s">
        <v>331</v>
      </c>
      <c r="CG188" s="71"/>
      <c r="CH188"/>
      <c r="CI188" s="72" t="s">
        <v>331</v>
      </c>
      <c r="CJ188" s="71"/>
      <c r="CK188" s="71"/>
      <c r="CL188"/>
      <c r="CM188" s="72" t="s">
        <v>331</v>
      </c>
      <c r="CN188" s="71"/>
      <c r="CO188" s="71"/>
      <c r="CP188" s="71"/>
      <c r="CQ188"/>
      <c r="CR188" s="72" t="s">
        <v>331</v>
      </c>
      <c r="CS188" s="71"/>
      <c r="CT188" s="71"/>
      <c r="CU188"/>
      <c r="CV188" s="72" t="s">
        <v>331</v>
      </c>
      <c r="CW188" s="67"/>
      <c r="AMH188" s="73"/>
      <c r="AMI188" s="73"/>
      <c r="AMJ188" s="73"/>
    </row>
    <row r="189" spans="1:1024" s="76" customFormat="1" ht="13.5" customHeight="1" x14ac:dyDescent="0.25">
      <c r="A189" s="65" t="s">
        <v>110</v>
      </c>
      <c r="B189" s="66" t="s">
        <v>111</v>
      </c>
      <c r="C189" s="65" t="s">
        <v>230</v>
      </c>
      <c r="D189" s="67" t="s">
        <v>231</v>
      </c>
      <c r="E189" s="68" t="s">
        <v>809</v>
      </c>
      <c r="F189" s="67" t="s">
        <v>807</v>
      </c>
      <c r="G189" s="67" t="s">
        <v>808</v>
      </c>
      <c r="H189" s="67" t="s">
        <v>113</v>
      </c>
      <c r="I189" s="67">
        <v>4</v>
      </c>
      <c r="J189" s="67" t="s">
        <v>631</v>
      </c>
      <c r="K189" s="67" t="s">
        <v>683</v>
      </c>
      <c r="L189" s="67" t="s">
        <v>801</v>
      </c>
      <c r="M189" s="69" t="s">
        <v>694</v>
      </c>
      <c r="N189" s="67" t="s">
        <v>685</v>
      </c>
      <c r="O189" s="67"/>
      <c r="P189" s="67" t="s">
        <v>325</v>
      </c>
      <c r="Q189" s="67"/>
      <c r="R189" s="82"/>
      <c r="S189" s="67"/>
      <c r="T189"/>
      <c r="U189" s="72" t="s">
        <v>331</v>
      </c>
      <c r="V189" s="72"/>
      <c r="W189"/>
      <c r="X189" s="72" t="s">
        <v>331</v>
      </c>
      <c r="Y189" s="72"/>
      <c r="Z189"/>
      <c r="AA189" s="72" t="s">
        <v>331</v>
      </c>
      <c r="AB189" s="72"/>
      <c r="AC189"/>
      <c r="AD189" s="72" t="s">
        <v>329</v>
      </c>
      <c r="AE189" s="67" t="str">
        <f t="shared" si="123"/>
        <v>4h_24_7</v>
      </c>
      <c r="AF189" s="67" t="str">
        <f t="shared" si="124"/>
        <v>4h_bhbd</v>
      </c>
      <c r="AG189" s="67"/>
      <c r="AH189" s="71"/>
      <c r="AI189" s="72" t="str">
        <f t="shared" si="125"/>
        <v>4h_24_7</v>
      </c>
      <c r="AJ189" s="72"/>
      <c r="AK189"/>
      <c r="AL189" s="72" t="s">
        <v>331</v>
      </c>
      <c r="AM189" s="72"/>
      <c r="AN189"/>
      <c r="AO189" s="72" t="s">
        <v>331</v>
      </c>
      <c r="AP189" s="72"/>
      <c r="AQ189" s="72"/>
      <c r="AR189" s="72"/>
      <c r="AS189" s="72"/>
      <c r="AT189" s="72"/>
      <c r="AU189" s="72"/>
      <c r="AV189" s="72"/>
      <c r="AW189" s="72"/>
      <c r="AX189" s="72"/>
      <c r="AY189"/>
      <c r="AZ189" s="70" t="s">
        <v>329</v>
      </c>
      <c r="BA189" s="72" t="s">
        <v>329</v>
      </c>
      <c r="BB189"/>
      <c r="BC189" s="72" t="s">
        <v>331</v>
      </c>
      <c r="BD189" s="72"/>
      <c r="BE189"/>
      <c r="BF189" s="72" t="s">
        <v>329</v>
      </c>
      <c r="BG189" s="67" t="str">
        <f t="shared" si="127"/>
        <v>36_months</v>
      </c>
      <c r="BH189" s="67" t="str">
        <f t="shared" si="128"/>
        <v>12_months</v>
      </c>
      <c r="BI189" s="67"/>
      <c r="BJ189" s="71" t="str">
        <f t="shared" si="129"/>
        <v>36_months</v>
      </c>
      <c r="BK189"/>
      <c r="BL189" s="70" t="s">
        <v>329</v>
      </c>
      <c r="BM189" s="71" t="str">
        <f t="shared" si="130"/>
        <v>active_standby</v>
      </c>
      <c r="BN189" s="71" t="str">
        <f t="shared" si="131"/>
        <v>none</v>
      </c>
      <c r="BO189" s="71"/>
      <c r="BP189" s="72" t="str">
        <f t="shared" si="132"/>
        <v>active_standby</v>
      </c>
      <c r="BQ189" s="72"/>
      <c r="BR189"/>
      <c r="BS189" s="72" t="s">
        <v>331</v>
      </c>
      <c r="BT189" s="72"/>
      <c r="BU189" s="72"/>
      <c r="BV189"/>
      <c r="BW189" s="72" t="s">
        <v>331</v>
      </c>
      <c r="BX189" s="72"/>
      <c r="BY189"/>
      <c r="BZ189" s="72" t="s">
        <v>331</v>
      </c>
      <c r="CA189" s="71"/>
      <c r="CB189"/>
      <c r="CC189" s="72" t="s">
        <v>331</v>
      </c>
      <c r="CD189" s="71"/>
      <c r="CE189"/>
      <c r="CF189" s="72" t="s">
        <v>331</v>
      </c>
      <c r="CG189" s="71"/>
      <c r="CH189"/>
      <c r="CI189" s="72" t="s">
        <v>331</v>
      </c>
      <c r="CJ189" s="71"/>
      <c r="CK189" s="71"/>
      <c r="CL189"/>
      <c r="CM189" s="72" t="s">
        <v>331</v>
      </c>
      <c r="CN189" s="71"/>
      <c r="CO189" s="71"/>
      <c r="CP189" s="71"/>
      <c r="CQ189"/>
      <c r="CR189" s="72" t="s">
        <v>331</v>
      </c>
      <c r="CS189" s="71"/>
      <c r="CT189" s="71"/>
      <c r="CU189"/>
      <c r="CV189" s="72" t="s">
        <v>331</v>
      </c>
      <c r="CW189" s="67"/>
      <c r="AMH189" s="73"/>
      <c r="AMI189" s="73"/>
      <c r="AMJ189" s="73"/>
    </row>
    <row r="190" spans="1:1024" s="76" customFormat="1" ht="13.5" customHeight="1" x14ac:dyDescent="0.25">
      <c r="A190" s="65" t="s">
        <v>110</v>
      </c>
      <c r="B190" s="66" t="s">
        <v>111</v>
      </c>
      <c r="C190" s="65" t="s">
        <v>230</v>
      </c>
      <c r="D190" s="67" t="str">
        <f>VLOOKUP(C190,'[1]PRODUCT LINES'!B:C,2,0)</f>
        <v>PREMIUM-FIBRE-200M</v>
      </c>
      <c r="E190" s="68" t="s">
        <v>810</v>
      </c>
      <c r="F190" s="67" t="s">
        <v>811</v>
      </c>
      <c r="G190" s="67" t="s">
        <v>812</v>
      </c>
      <c r="H190" s="67" t="s">
        <v>113</v>
      </c>
      <c r="I190" s="67">
        <v>1</v>
      </c>
      <c r="J190" s="67" t="s">
        <v>631</v>
      </c>
      <c r="K190" s="67" t="s">
        <v>683</v>
      </c>
      <c r="L190" s="67" t="s">
        <v>801</v>
      </c>
      <c r="M190" s="69" t="s">
        <v>699</v>
      </c>
      <c r="N190" s="67" t="s">
        <v>685</v>
      </c>
      <c r="O190" s="67"/>
      <c r="P190" s="67" t="s">
        <v>443</v>
      </c>
      <c r="Q190" s="67"/>
      <c r="R190" s="82"/>
      <c r="S190" s="67"/>
      <c r="T190"/>
      <c r="U190" s="72" t="s">
        <v>331</v>
      </c>
      <c r="V190" s="72"/>
      <c r="W190"/>
      <c r="X190" s="72" t="s">
        <v>331</v>
      </c>
      <c r="Y190" s="72"/>
      <c r="Z190"/>
      <c r="AA190" s="72" t="s">
        <v>331</v>
      </c>
      <c r="AB190" s="72"/>
      <c r="AC190"/>
      <c r="AD190" s="72" t="s">
        <v>329</v>
      </c>
      <c r="AE190" s="71" t="s">
        <v>292</v>
      </c>
      <c r="AF190" s="71" t="s">
        <v>291</v>
      </c>
      <c r="AG190" s="71"/>
      <c r="AH190" s="72"/>
      <c r="AI190" s="72" t="s">
        <v>292</v>
      </c>
      <c r="AJ190" s="72"/>
      <c r="AK190"/>
      <c r="AL190" s="72" t="s">
        <v>331</v>
      </c>
      <c r="AM190" s="72"/>
      <c r="AN190"/>
      <c r="AO190" s="72" t="s">
        <v>329</v>
      </c>
      <c r="AP190" s="72" t="s">
        <v>700</v>
      </c>
      <c r="AQ190" s="72" t="s">
        <v>297</v>
      </c>
      <c r="AR190" s="72"/>
      <c r="AS190" s="72"/>
      <c r="AT190" s="72"/>
      <c r="AU190" s="72"/>
      <c r="AV190" s="72" t="s">
        <v>298</v>
      </c>
      <c r="AW190" s="72" t="s">
        <v>299</v>
      </c>
      <c r="AX190" s="72" t="s">
        <v>300</v>
      </c>
      <c r="AY190"/>
      <c r="AZ190" s="70" t="s">
        <v>329</v>
      </c>
      <c r="BA190" s="70" t="s">
        <v>330</v>
      </c>
      <c r="BB190"/>
      <c r="BC190" s="72" t="s">
        <v>331</v>
      </c>
      <c r="BD190" s="72"/>
      <c r="BE190"/>
      <c r="BF190" s="72" t="s">
        <v>329</v>
      </c>
      <c r="BG190" s="71" t="s">
        <v>302</v>
      </c>
      <c r="BH190" s="71" t="s">
        <v>301</v>
      </c>
      <c r="BI190" s="71"/>
      <c r="BJ190" s="72" t="s">
        <v>302</v>
      </c>
      <c r="BK190"/>
      <c r="BL190" s="72" t="s">
        <v>329</v>
      </c>
      <c r="BM190" s="71" t="s">
        <v>303</v>
      </c>
      <c r="BN190" s="72" t="s">
        <v>290</v>
      </c>
      <c r="BO190" s="72"/>
      <c r="BP190" s="72" t="s">
        <v>303</v>
      </c>
      <c r="BQ190" s="72"/>
      <c r="BR190"/>
      <c r="BS190" s="72" t="s">
        <v>331</v>
      </c>
      <c r="BT190" s="72"/>
      <c r="BU190" s="72"/>
      <c r="BV190"/>
      <c r="BW190" s="72" t="s">
        <v>331</v>
      </c>
      <c r="BX190" s="72"/>
      <c r="BY190"/>
      <c r="BZ190" s="72" t="s">
        <v>331</v>
      </c>
      <c r="CA190" s="71"/>
      <c r="CB190"/>
      <c r="CC190" s="72" t="s">
        <v>331</v>
      </c>
      <c r="CD190" s="71"/>
      <c r="CE190"/>
      <c r="CF190" s="72" t="s">
        <v>331</v>
      </c>
      <c r="CG190" s="71"/>
      <c r="CH190"/>
      <c r="CI190" s="72" t="s">
        <v>331</v>
      </c>
      <c r="CJ190" s="71"/>
      <c r="CK190" s="71"/>
      <c r="CL190"/>
      <c r="CM190" s="72" t="s">
        <v>331</v>
      </c>
      <c r="CN190" s="71"/>
      <c r="CO190" s="71"/>
      <c r="CP190" s="71"/>
      <c r="CQ190"/>
      <c r="CR190" s="72" t="s">
        <v>331</v>
      </c>
      <c r="CS190" s="71"/>
      <c r="CT190" s="71"/>
      <c r="CU190"/>
      <c r="CV190" s="72" t="s">
        <v>331</v>
      </c>
      <c r="CW190" s="67"/>
      <c r="AMH190" s="73"/>
      <c r="AMI190" s="73"/>
      <c r="AMJ190" s="73"/>
    </row>
    <row r="191" spans="1:1024" s="76" customFormat="1" ht="13.5" customHeight="1" x14ac:dyDescent="0.25">
      <c r="A191" s="65" t="s">
        <v>110</v>
      </c>
      <c r="B191" s="66" t="s">
        <v>111</v>
      </c>
      <c r="C191" s="65" t="s">
        <v>230</v>
      </c>
      <c r="D191" s="67" t="str">
        <f>VLOOKUP(C191,'[1]PRODUCT LINES'!B:C,2,0)</f>
        <v>PREMIUM-FIBRE-200M</v>
      </c>
      <c r="E191" s="68" t="s">
        <v>813</v>
      </c>
      <c r="F191" s="67" t="s">
        <v>814</v>
      </c>
      <c r="G191" s="67" t="s">
        <v>815</v>
      </c>
      <c r="H191" s="67" t="s">
        <v>113</v>
      </c>
      <c r="I191" s="67">
        <v>6</v>
      </c>
      <c r="J191" s="67" t="s">
        <v>631</v>
      </c>
      <c r="K191" s="67" t="s">
        <v>683</v>
      </c>
      <c r="L191" s="67" t="s">
        <v>801</v>
      </c>
      <c r="M191" s="69" t="s">
        <v>704</v>
      </c>
      <c r="N191" s="67" t="s">
        <v>685</v>
      </c>
      <c r="O191" s="67"/>
      <c r="P191" s="67" t="s">
        <v>443</v>
      </c>
      <c r="Q191" s="67"/>
      <c r="R191" s="82"/>
      <c r="S191" s="67"/>
      <c r="T191"/>
      <c r="U191" s="72" t="s">
        <v>331</v>
      </c>
      <c r="V191" s="72"/>
      <c r="W191"/>
      <c r="X191" s="72" t="s">
        <v>331</v>
      </c>
      <c r="Y191" s="72"/>
      <c r="Z191"/>
      <c r="AA191" s="72" t="s">
        <v>331</v>
      </c>
      <c r="AB191" s="72"/>
      <c r="AC191"/>
      <c r="AD191" s="72" t="s">
        <v>329</v>
      </c>
      <c r="AE191" s="71" t="s">
        <v>292</v>
      </c>
      <c r="AF191" s="71" t="s">
        <v>291</v>
      </c>
      <c r="AG191" s="71"/>
      <c r="AH191" s="72"/>
      <c r="AI191" s="72" t="s">
        <v>292</v>
      </c>
      <c r="AJ191" s="72"/>
      <c r="AK191"/>
      <c r="AL191" s="72" t="s">
        <v>331</v>
      </c>
      <c r="AM191" s="72"/>
      <c r="AN191"/>
      <c r="AO191" s="72" t="s">
        <v>329</v>
      </c>
      <c r="AP191" s="72" t="s">
        <v>700</v>
      </c>
      <c r="AQ191" s="72" t="s">
        <v>297</v>
      </c>
      <c r="AR191" s="72"/>
      <c r="AS191" s="72"/>
      <c r="AT191" s="72"/>
      <c r="AU191" s="72"/>
      <c r="AV191" s="72" t="s">
        <v>298</v>
      </c>
      <c r="AW191" s="72" t="s">
        <v>299</v>
      </c>
      <c r="AX191" s="72" t="s">
        <v>300</v>
      </c>
      <c r="AY191"/>
      <c r="AZ191" s="70" t="s">
        <v>329</v>
      </c>
      <c r="BA191" s="70" t="s">
        <v>330</v>
      </c>
      <c r="BB191"/>
      <c r="BC191" s="72" t="s">
        <v>331</v>
      </c>
      <c r="BD191" s="72"/>
      <c r="BE191"/>
      <c r="BF191" s="72" t="s">
        <v>329</v>
      </c>
      <c r="BG191" s="71" t="s">
        <v>302</v>
      </c>
      <c r="BH191" s="71" t="s">
        <v>301</v>
      </c>
      <c r="BI191" s="71"/>
      <c r="BJ191" s="72" t="s">
        <v>302</v>
      </c>
      <c r="BK191"/>
      <c r="BL191" s="72" t="s">
        <v>329</v>
      </c>
      <c r="BM191" s="71" t="s">
        <v>303</v>
      </c>
      <c r="BN191" s="72" t="s">
        <v>290</v>
      </c>
      <c r="BO191" s="72"/>
      <c r="BP191" s="72" t="s">
        <v>303</v>
      </c>
      <c r="BQ191" s="72"/>
      <c r="BR191"/>
      <c r="BS191" s="72" t="s">
        <v>331</v>
      </c>
      <c r="BT191" s="72"/>
      <c r="BU191" s="72"/>
      <c r="BV191"/>
      <c r="BW191" s="72" t="s">
        <v>331</v>
      </c>
      <c r="BX191" s="72"/>
      <c r="BY191"/>
      <c r="BZ191" s="72" t="s">
        <v>331</v>
      </c>
      <c r="CA191" s="71"/>
      <c r="CB191"/>
      <c r="CC191" s="72" t="s">
        <v>331</v>
      </c>
      <c r="CD191" s="71"/>
      <c r="CE191"/>
      <c r="CF191" s="72" t="s">
        <v>331</v>
      </c>
      <c r="CG191" s="71"/>
      <c r="CH191"/>
      <c r="CI191" s="72" t="s">
        <v>331</v>
      </c>
      <c r="CJ191" s="71"/>
      <c r="CK191" s="71"/>
      <c r="CL191"/>
      <c r="CM191" s="72" t="s">
        <v>331</v>
      </c>
      <c r="CN191" s="71"/>
      <c r="CO191" s="71"/>
      <c r="CP191" s="71"/>
      <c r="CQ191"/>
      <c r="CR191" s="72" t="s">
        <v>331</v>
      </c>
      <c r="CS191" s="71"/>
      <c r="CT191" s="71"/>
      <c r="CU191"/>
      <c r="CV191" s="72" t="s">
        <v>331</v>
      </c>
      <c r="CW191" s="67"/>
      <c r="AMH191" s="73"/>
      <c r="AMI191" s="73"/>
      <c r="AMJ191" s="73"/>
    </row>
    <row r="192" spans="1:1024" s="76" customFormat="1" ht="13.5" customHeight="1" x14ac:dyDescent="0.25">
      <c r="A192" s="65" t="s">
        <v>110</v>
      </c>
      <c r="B192" s="66" t="s">
        <v>111</v>
      </c>
      <c r="C192" s="65" t="s">
        <v>230</v>
      </c>
      <c r="D192" s="67" t="str">
        <f>VLOOKUP(C192,'[1]PRODUCT LINES'!B:C,2,0)</f>
        <v>PREMIUM-FIBRE-200M</v>
      </c>
      <c r="E192" s="68" t="s">
        <v>816</v>
      </c>
      <c r="F192" s="67" t="s">
        <v>817</v>
      </c>
      <c r="G192" s="67" t="s">
        <v>818</v>
      </c>
      <c r="H192" s="67" t="s">
        <v>113</v>
      </c>
      <c r="I192" s="67">
        <v>7</v>
      </c>
      <c r="J192" s="67" t="s">
        <v>631</v>
      </c>
      <c r="K192" s="67" t="s">
        <v>683</v>
      </c>
      <c r="L192" s="67" t="s">
        <v>801</v>
      </c>
      <c r="M192" s="69" t="s">
        <v>708</v>
      </c>
      <c r="N192" s="67" t="s">
        <v>685</v>
      </c>
      <c r="O192" s="67"/>
      <c r="P192" s="67" t="s">
        <v>443</v>
      </c>
      <c r="Q192" s="67"/>
      <c r="R192" s="82"/>
      <c r="S192" s="67"/>
      <c r="T192"/>
      <c r="U192" s="72" t="s">
        <v>331</v>
      </c>
      <c r="V192" s="72"/>
      <c r="W192"/>
      <c r="X192" s="72" t="s">
        <v>331</v>
      </c>
      <c r="Y192" s="72"/>
      <c r="Z192"/>
      <c r="AA192" s="72" t="s">
        <v>331</v>
      </c>
      <c r="AB192" s="72"/>
      <c r="AC192"/>
      <c r="AD192" s="72" t="s">
        <v>329</v>
      </c>
      <c r="AE192" s="71" t="s">
        <v>292</v>
      </c>
      <c r="AF192" s="71" t="s">
        <v>291</v>
      </c>
      <c r="AG192" s="71"/>
      <c r="AH192" s="72"/>
      <c r="AI192" s="72" t="s">
        <v>292</v>
      </c>
      <c r="AJ192" s="72"/>
      <c r="AK192"/>
      <c r="AL192" s="72" t="s">
        <v>331</v>
      </c>
      <c r="AM192" s="72"/>
      <c r="AN192"/>
      <c r="AO192" s="72" t="s">
        <v>329</v>
      </c>
      <c r="AP192" s="72" t="s">
        <v>700</v>
      </c>
      <c r="AQ192" s="72" t="s">
        <v>297</v>
      </c>
      <c r="AR192" s="72"/>
      <c r="AS192" s="72"/>
      <c r="AT192" s="72"/>
      <c r="AU192" s="72"/>
      <c r="AV192" s="72" t="s">
        <v>298</v>
      </c>
      <c r="AW192" s="72" t="s">
        <v>299</v>
      </c>
      <c r="AX192" s="72" t="s">
        <v>300</v>
      </c>
      <c r="AY192"/>
      <c r="AZ192" s="70" t="s">
        <v>329</v>
      </c>
      <c r="BA192" s="70" t="s">
        <v>330</v>
      </c>
      <c r="BB192"/>
      <c r="BC192" s="72" t="s">
        <v>331</v>
      </c>
      <c r="BD192" s="72"/>
      <c r="BE192"/>
      <c r="BF192" s="72" t="s">
        <v>329</v>
      </c>
      <c r="BG192" s="71" t="s">
        <v>302</v>
      </c>
      <c r="BH192" s="71" t="s">
        <v>301</v>
      </c>
      <c r="BI192" s="71"/>
      <c r="BJ192" s="72" t="s">
        <v>302</v>
      </c>
      <c r="BK192"/>
      <c r="BL192" s="72" t="s">
        <v>329</v>
      </c>
      <c r="BM192" s="71" t="s">
        <v>303</v>
      </c>
      <c r="BN192" s="72" t="s">
        <v>290</v>
      </c>
      <c r="BO192" s="72"/>
      <c r="BP192" s="72" t="s">
        <v>303</v>
      </c>
      <c r="BQ192" s="72"/>
      <c r="BR192"/>
      <c r="BS192" s="72" t="s">
        <v>331</v>
      </c>
      <c r="BT192" s="72"/>
      <c r="BU192" s="72"/>
      <c r="BV192"/>
      <c r="BW192" s="72" t="s">
        <v>331</v>
      </c>
      <c r="BX192" s="72"/>
      <c r="BY192"/>
      <c r="BZ192" s="72" t="s">
        <v>331</v>
      </c>
      <c r="CA192" s="71"/>
      <c r="CB192"/>
      <c r="CC192" s="72" t="s">
        <v>331</v>
      </c>
      <c r="CD192" s="71"/>
      <c r="CE192"/>
      <c r="CF192" s="72" t="s">
        <v>331</v>
      </c>
      <c r="CG192" s="71"/>
      <c r="CH192"/>
      <c r="CI192" s="72" t="s">
        <v>331</v>
      </c>
      <c r="CJ192" s="71"/>
      <c r="CK192" s="71"/>
      <c r="CL192"/>
      <c r="CM192" s="72" t="s">
        <v>331</v>
      </c>
      <c r="CN192" s="71"/>
      <c r="CO192" s="71"/>
      <c r="CP192" s="71"/>
      <c r="CQ192"/>
      <c r="CR192" s="72" t="s">
        <v>331</v>
      </c>
      <c r="CS192" s="71"/>
      <c r="CT192" s="71"/>
      <c r="CU192"/>
      <c r="CV192" s="72" t="s">
        <v>331</v>
      </c>
      <c r="CW192" s="67"/>
      <c r="AMH192" s="73"/>
      <c r="AMI192" s="73"/>
      <c r="AMJ192" s="73"/>
    </row>
    <row r="193" spans="1:1024" s="76" customFormat="1" ht="13.5" customHeight="1" x14ac:dyDescent="0.25">
      <c r="A193" s="65" t="s">
        <v>110</v>
      </c>
      <c r="B193" s="66" t="s">
        <v>111</v>
      </c>
      <c r="C193" s="65" t="s">
        <v>230</v>
      </c>
      <c r="D193" s="67" t="str">
        <f>VLOOKUP(C193,'[1]PRODUCT LINES'!B:C,2,0)</f>
        <v>PREMIUM-FIBRE-200M</v>
      </c>
      <c r="E193" s="68" t="s">
        <v>819</v>
      </c>
      <c r="F193" s="67" t="s">
        <v>820</v>
      </c>
      <c r="G193" s="67" t="s">
        <v>821</v>
      </c>
      <c r="H193" s="67" t="s">
        <v>113</v>
      </c>
      <c r="I193" s="67">
        <v>8</v>
      </c>
      <c r="J193" s="67" t="s">
        <v>631</v>
      </c>
      <c r="K193" s="67" t="s">
        <v>683</v>
      </c>
      <c r="L193" s="67" t="s">
        <v>801</v>
      </c>
      <c r="M193" s="69" t="s">
        <v>712</v>
      </c>
      <c r="N193" s="67" t="s">
        <v>685</v>
      </c>
      <c r="O193" s="67"/>
      <c r="P193" s="67" t="s">
        <v>443</v>
      </c>
      <c r="Q193" s="67"/>
      <c r="R193" s="82"/>
      <c r="S193" s="67"/>
      <c r="T193"/>
      <c r="U193" s="72" t="s">
        <v>331</v>
      </c>
      <c r="V193" s="72"/>
      <c r="W193"/>
      <c r="X193" s="72" t="s">
        <v>331</v>
      </c>
      <c r="Y193" s="72"/>
      <c r="Z193"/>
      <c r="AA193" s="72" t="s">
        <v>331</v>
      </c>
      <c r="AB193" s="72"/>
      <c r="AC193"/>
      <c r="AD193" s="72" t="s">
        <v>329</v>
      </c>
      <c r="AE193" s="71" t="s">
        <v>292</v>
      </c>
      <c r="AF193" s="71" t="s">
        <v>291</v>
      </c>
      <c r="AG193" s="71"/>
      <c r="AH193" s="72"/>
      <c r="AI193" s="72" t="s">
        <v>292</v>
      </c>
      <c r="AJ193" s="72"/>
      <c r="AK193"/>
      <c r="AL193" s="72" t="s">
        <v>331</v>
      </c>
      <c r="AM193" s="72"/>
      <c r="AN193"/>
      <c r="AO193" s="72" t="s">
        <v>329</v>
      </c>
      <c r="AP193" s="72" t="s">
        <v>700</v>
      </c>
      <c r="AQ193" s="72" t="s">
        <v>297</v>
      </c>
      <c r="AR193" s="72"/>
      <c r="AS193" s="72"/>
      <c r="AT193" s="72"/>
      <c r="AU193" s="72"/>
      <c r="AV193" s="72" t="s">
        <v>298</v>
      </c>
      <c r="AW193" s="72" t="s">
        <v>299</v>
      </c>
      <c r="AX193" s="72" t="s">
        <v>300</v>
      </c>
      <c r="AY193"/>
      <c r="AZ193" s="70" t="s">
        <v>329</v>
      </c>
      <c r="BA193" s="70" t="s">
        <v>330</v>
      </c>
      <c r="BB193"/>
      <c r="BC193" s="72" t="s">
        <v>331</v>
      </c>
      <c r="BD193" s="72"/>
      <c r="BE193"/>
      <c r="BF193" s="72" t="s">
        <v>329</v>
      </c>
      <c r="BG193" s="71" t="s">
        <v>302</v>
      </c>
      <c r="BH193" s="71" t="s">
        <v>301</v>
      </c>
      <c r="BI193" s="71"/>
      <c r="BJ193" s="72" t="s">
        <v>302</v>
      </c>
      <c r="BK193"/>
      <c r="BL193" s="72" t="s">
        <v>329</v>
      </c>
      <c r="BM193" s="71" t="s">
        <v>303</v>
      </c>
      <c r="BN193" s="72" t="s">
        <v>290</v>
      </c>
      <c r="BO193" s="72"/>
      <c r="BP193" s="72" t="s">
        <v>303</v>
      </c>
      <c r="BQ193" s="72"/>
      <c r="BR193"/>
      <c r="BS193" s="72" t="s">
        <v>331</v>
      </c>
      <c r="BT193" s="72"/>
      <c r="BU193" s="72"/>
      <c r="BV193"/>
      <c r="BW193" s="72" t="s">
        <v>331</v>
      </c>
      <c r="BX193" s="72"/>
      <c r="BY193"/>
      <c r="BZ193" s="72" t="s">
        <v>331</v>
      </c>
      <c r="CA193" s="71"/>
      <c r="CB193"/>
      <c r="CC193" s="72" t="s">
        <v>331</v>
      </c>
      <c r="CD193" s="71"/>
      <c r="CE193"/>
      <c r="CF193" s="72" t="s">
        <v>331</v>
      </c>
      <c r="CG193" s="71"/>
      <c r="CH193"/>
      <c r="CI193" s="72" t="s">
        <v>331</v>
      </c>
      <c r="CJ193" s="71"/>
      <c r="CK193" s="71"/>
      <c r="CL193"/>
      <c r="CM193" s="72" t="s">
        <v>331</v>
      </c>
      <c r="CN193" s="71"/>
      <c r="CO193" s="71"/>
      <c r="CP193" s="71"/>
      <c r="CQ193"/>
      <c r="CR193" s="72" t="s">
        <v>331</v>
      </c>
      <c r="CS193" s="71"/>
      <c r="CT193" s="71"/>
      <c r="CU193"/>
      <c r="CV193" s="72" t="s">
        <v>331</v>
      </c>
      <c r="CW193" s="67"/>
      <c r="AMH193" s="73"/>
      <c r="AMI193" s="73"/>
      <c r="AMJ193" s="73"/>
    </row>
    <row r="194" spans="1:1024" s="76" customFormat="1" x14ac:dyDescent="0.25">
      <c r="T194"/>
      <c r="U194" s="78" t="s">
        <v>331</v>
      </c>
      <c r="V194" s="78"/>
      <c r="W194"/>
      <c r="X194" s="78" t="s">
        <v>331</v>
      </c>
      <c r="Y194" s="78"/>
      <c r="Z194"/>
      <c r="AA194" s="78" t="s">
        <v>331</v>
      </c>
      <c r="AB194" s="78"/>
      <c r="AC194"/>
      <c r="AD194" s="78"/>
      <c r="AE194" s="73"/>
      <c r="AF194" s="73"/>
      <c r="AG194" s="73"/>
      <c r="AH194" s="78"/>
      <c r="AI194" s="78"/>
      <c r="AJ194" s="78"/>
      <c r="AK194"/>
      <c r="AL194" s="78"/>
      <c r="AM194" s="78"/>
      <c r="AN194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/>
      <c r="AZ194" s="78"/>
      <c r="BA194" s="78"/>
      <c r="BB194"/>
      <c r="BC194" s="78"/>
      <c r="BD194" s="78"/>
      <c r="BE194"/>
      <c r="BF194" s="78"/>
      <c r="BG194" s="73"/>
      <c r="BH194" s="73"/>
      <c r="BI194" s="73"/>
      <c r="BJ194" s="78"/>
      <c r="BK194"/>
      <c r="BL194" s="78"/>
      <c r="BM194" s="78"/>
      <c r="BN194" s="78"/>
      <c r="BO194" s="78"/>
      <c r="BP194" s="78"/>
      <c r="BQ194" s="78"/>
      <c r="BR194"/>
      <c r="BS194" s="78"/>
      <c r="BT194" s="78"/>
      <c r="BU194" s="78"/>
      <c r="BV194"/>
      <c r="BW194" s="78"/>
      <c r="BX194" s="78"/>
      <c r="BY194"/>
      <c r="BZ194" s="73"/>
      <c r="CA194" s="73"/>
      <c r="CB194"/>
      <c r="CC194" s="73"/>
      <c r="CD194" s="73"/>
      <c r="CE194"/>
      <c r="CF194" s="73"/>
      <c r="CG194" s="73"/>
      <c r="CH194"/>
      <c r="CI194" s="73"/>
      <c r="CJ194" s="73"/>
      <c r="CK194" s="73"/>
      <c r="CL194"/>
      <c r="CM194" s="73"/>
      <c r="CN194" s="73"/>
      <c r="CO194" s="73"/>
      <c r="CP194" s="73"/>
      <c r="CQ194"/>
      <c r="CR194" s="73"/>
      <c r="CS194" s="73"/>
      <c r="CT194" s="73"/>
      <c r="CU194"/>
      <c r="CV194" s="73"/>
      <c r="CW194" s="73"/>
      <c r="AMH194" s="73"/>
      <c r="AMI194" s="73"/>
      <c r="AMJ194" s="73"/>
    </row>
    <row r="195" spans="1:1024" s="76" customFormat="1" x14ac:dyDescent="0.25">
      <c r="A195" s="65" t="s">
        <v>110</v>
      </c>
      <c r="B195" s="66" t="s">
        <v>111</v>
      </c>
      <c r="C195" s="65" t="s">
        <v>233</v>
      </c>
      <c r="D195" s="67" t="s">
        <v>234</v>
      </c>
      <c r="E195" s="68" t="s">
        <v>822</v>
      </c>
      <c r="F195" s="67" t="s">
        <v>823</v>
      </c>
      <c r="G195" s="67" t="s">
        <v>824</v>
      </c>
      <c r="H195" s="67" t="s">
        <v>113</v>
      </c>
      <c r="I195" s="67">
        <v>1</v>
      </c>
      <c r="J195" s="67" t="s">
        <v>631</v>
      </c>
      <c r="K195" s="67" t="s">
        <v>683</v>
      </c>
      <c r="L195" s="67" t="s">
        <v>825</v>
      </c>
      <c r="M195" s="69" t="s">
        <v>684</v>
      </c>
      <c r="N195" s="67" t="s">
        <v>685</v>
      </c>
      <c r="O195" s="67"/>
      <c r="P195" s="67" t="s">
        <v>443</v>
      </c>
      <c r="Q195" s="67"/>
      <c r="R195" s="82"/>
      <c r="S195" s="67"/>
      <c r="T195"/>
      <c r="U195" s="72" t="s">
        <v>331</v>
      </c>
      <c r="V195" s="72"/>
      <c r="W195"/>
      <c r="X195" s="72" t="s">
        <v>331</v>
      </c>
      <c r="Y195" s="72"/>
      <c r="Z195"/>
      <c r="AA195" s="72" t="s">
        <v>331</v>
      </c>
      <c r="AB195" s="72"/>
      <c r="AC195"/>
      <c r="AD195" s="72" t="s">
        <v>329</v>
      </c>
      <c r="AE195" s="67" t="str">
        <f>IF(AD195="true",CONCATENATE(IF(AG195="","",CONCATENATE(AG195,", ")),IF(AH195="","",CONCATENATE(AH195, ", ")),IF(AI195="","",AI195)),"_")</f>
        <v>4h_24_7</v>
      </c>
      <c r="AF195" s="67" t="str">
        <f>$AH$4</f>
        <v>4h_bhbd</v>
      </c>
      <c r="AG195" s="67"/>
      <c r="AH195" s="71"/>
      <c r="AI195" s="72" t="str">
        <f>AI$4</f>
        <v>4h_24_7</v>
      </c>
      <c r="AJ195" s="72"/>
      <c r="AK195"/>
      <c r="AL195" s="72" t="s">
        <v>331</v>
      </c>
      <c r="AM195" s="72"/>
      <c r="AN195"/>
      <c r="AO195" s="72" t="s">
        <v>329</v>
      </c>
      <c r="AP195" s="71" t="str">
        <f>IF(AO195="true",CONCATENATE(IF(AU195="","",CONCATENATE(AU$4,", ")),IF(AV195="","",AV$4), ", ",IF(AW195="","",AW$4),", ",IF(AX195="","",AX$4)),"_")</f>
        <v>30-60m, 60-120m, 120m+</v>
      </c>
      <c r="AQ195" s="71" t="str">
        <f>AU$4</f>
        <v>0-30m</v>
      </c>
      <c r="AR195" s="72"/>
      <c r="AS195" s="72"/>
      <c r="AT195" s="72"/>
      <c r="AU195" s="72"/>
      <c r="AV195" s="72" t="str">
        <f t="shared" ref="AV195:AX196" si="133">AV$4</f>
        <v>30-60m</v>
      </c>
      <c r="AW195" s="72" t="str">
        <f t="shared" si="133"/>
        <v>60-120m</v>
      </c>
      <c r="AX195" s="72" t="str">
        <f t="shared" si="133"/>
        <v>120m+</v>
      </c>
      <c r="AY195"/>
      <c r="AZ195" s="70" t="s">
        <v>329</v>
      </c>
      <c r="BA195" s="72" t="s">
        <v>330</v>
      </c>
      <c r="BB195"/>
      <c r="BC195" s="72" t="s">
        <v>331</v>
      </c>
      <c r="BD195" s="72"/>
      <c r="BE195"/>
      <c r="BF195" s="72" t="s">
        <v>329</v>
      </c>
      <c r="BG195" s="67" t="str">
        <f>IF(BF195="true",CONCATENATE(IF(BJ195="","",$BJ$4)),"_")</f>
        <v>36_months</v>
      </c>
      <c r="BH195" s="67" t="str">
        <f>BI$4</f>
        <v>12_months</v>
      </c>
      <c r="BI195" s="67"/>
      <c r="BJ195" s="71" t="str">
        <f>BJ$4</f>
        <v>36_months</v>
      </c>
      <c r="BK195"/>
      <c r="BL195" s="70" t="s">
        <v>329</v>
      </c>
      <c r="BM195" s="71" t="str">
        <f>IF(BL195="true",CONCATENATE(IF(BO195="","",CONCATENATE(BO$4,", ")),IF(BP195="","",BP$4),IF(BQ195="","",CONCATENATE(", ",BQ$4))),"_")</f>
        <v>active_standby</v>
      </c>
      <c r="BN195" s="71" t="str">
        <f>$BO$4</f>
        <v>none</v>
      </c>
      <c r="BO195" s="71"/>
      <c r="BP195" s="72" t="str">
        <f>BP$4</f>
        <v>active_standby</v>
      </c>
      <c r="BQ195" s="72"/>
      <c r="BR195"/>
      <c r="BS195" s="72" t="s">
        <v>331</v>
      </c>
      <c r="BT195" s="72"/>
      <c r="BU195" s="72"/>
      <c r="BV195"/>
      <c r="BW195" s="72" t="s">
        <v>331</v>
      </c>
      <c r="BX195" s="72"/>
      <c r="BY195"/>
      <c r="BZ195" s="72" t="s">
        <v>331</v>
      </c>
      <c r="CA195" s="71"/>
      <c r="CB195"/>
      <c r="CC195" s="72" t="s">
        <v>331</v>
      </c>
      <c r="CD195" s="71"/>
      <c r="CE195"/>
      <c r="CF195" s="72" t="s">
        <v>331</v>
      </c>
      <c r="CG195" s="71"/>
      <c r="CH195"/>
      <c r="CI195" s="72" t="s">
        <v>331</v>
      </c>
      <c r="CJ195" s="71"/>
      <c r="CK195" s="71"/>
      <c r="CL195"/>
      <c r="CM195" s="72" t="s">
        <v>331</v>
      </c>
      <c r="CN195" s="71"/>
      <c r="CO195" s="71"/>
      <c r="CP195" s="71"/>
      <c r="CQ195"/>
      <c r="CR195" s="72" t="s">
        <v>331</v>
      </c>
      <c r="CS195" s="71"/>
      <c r="CT195" s="71"/>
      <c r="CU195"/>
      <c r="CV195" s="72" t="s">
        <v>331</v>
      </c>
      <c r="CW195" s="67"/>
      <c r="AMH195" s="73"/>
      <c r="AMI195" s="73"/>
      <c r="AMJ195" s="73"/>
    </row>
    <row r="196" spans="1:1024" s="76" customFormat="1" x14ac:dyDescent="0.25">
      <c r="A196" s="65" t="s">
        <v>110</v>
      </c>
      <c r="B196" s="66" t="s">
        <v>111</v>
      </c>
      <c r="C196" s="65" t="s">
        <v>233</v>
      </c>
      <c r="D196" s="67" t="s">
        <v>234</v>
      </c>
      <c r="E196" s="68" t="s">
        <v>826</v>
      </c>
      <c r="F196" s="67" t="s">
        <v>827</v>
      </c>
      <c r="G196" s="67" t="s">
        <v>828</v>
      </c>
      <c r="H196" s="67" t="s">
        <v>113</v>
      </c>
      <c r="I196" s="67">
        <v>3</v>
      </c>
      <c r="J196" s="67" t="s">
        <v>631</v>
      </c>
      <c r="K196" s="67" t="s">
        <v>683</v>
      </c>
      <c r="L196" s="67" t="s">
        <v>825</v>
      </c>
      <c r="M196" s="69" t="s">
        <v>694</v>
      </c>
      <c r="N196" s="67" t="s">
        <v>685</v>
      </c>
      <c r="O196" s="67"/>
      <c r="P196" s="67" t="s">
        <v>443</v>
      </c>
      <c r="Q196" s="67"/>
      <c r="R196" s="82"/>
      <c r="S196" s="67"/>
      <c r="T196"/>
      <c r="U196" s="72" t="s">
        <v>331</v>
      </c>
      <c r="V196" s="72"/>
      <c r="W196"/>
      <c r="X196" s="72" t="s">
        <v>331</v>
      </c>
      <c r="Y196" s="72"/>
      <c r="Z196"/>
      <c r="AA196" s="72" t="s">
        <v>331</v>
      </c>
      <c r="AB196" s="72"/>
      <c r="AC196"/>
      <c r="AD196" s="72" t="s">
        <v>329</v>
      </c>
      <c r="AE196" s="67" t="str">
        <f>IF(AD196="true",CONCATENATE(IF(AG196="","",CONCATENATE(AG196,", ")),IF(AH196="","",CONCATENATE(AH196, ", ")),IF(AI196="","",AI196)),"_")</f>
        <v>4h_24_7</v>
      </c>
      <c r="AF196" s="67" t="str">
        <f>$AH$4</f>
        <v>4h_bhbd</v>
      </c>
      <c r="AG196" s="67"/>
      <c r="AH196" s="71"/>
      <c r="AI196" s="72" t="str">
        <f>AI$4</f>
        <v>4h_24_7</v>
      </c>
      <c r="AJ196" s="72"/>
      <c r="AK196"/>
      <c r="AL196" s="72" t="s">
        <v>331</v>
      </c>
      <c r="AM196" s="72"/>
      <c r="AN196"/>
      <c r="AO196" s="72" t="s">
        <v>329</v>
      </c>
      <c r="AP196" s="72" t="str">
        <f>IF(AO196="true",CONCATENATE(IF(AU196="","",CONCATENATE(AU$4,", ")),IF(AV196="","",AV$4), ", ",IF(AW196="","",AW$4),", ",IF(AX196="","",AX$4)),"_")</f>
        <v>30-60m, 60-120m, 120m+</v>
      </c>
      <c r="AQ196" s="72" t="str">
        <f>AU$4</f>
        <v>0-30m</v>
      </c>
      <c r="AR196" s="72"/>
      <c r="AS196" s="72"/>
      <c r="AT196" s="72"/>
      <c r="AU196" s="72"/>
      <c r="AV196" s="72" t="str">
        <f t="shared" si="133"/>
        <v>30-60m</v>
      </c>
      <c r="AW196" s="72" t="str">
        <f t="shared" si="133"/>
        <v>60-120m</v>
      </c>
      <c r="AX196" s="72" t="str">
        <f t="shared" si="133"/>
        <v>120m+</v>
      </c>
      <c r="AY196"/>
      <c r="AZ196" s="70" t="s">
        <v>329</v>
      </c>
      <c r="BA196" s="72" t="s">
        <v>329</v>
      </c>
      <c r="BB196"/>
      <c r="BC196" s="72" t="s">
        <v>331</v>
      </c>
      <c r="BD196" s="72"/>
      <c r="BE196"/>
      <c r="BF196" s="72" t="s">
        <v>329</v>
      </c>
      <c r="BG196" s="67" t="str">
        <f>IF(BF196="true",CONCATENATE(IF(BJ196="","",$BJ$4)),"_")</f>
        <v>36_months</v>
      </c>
      <c r="BH196" s="67" t="str">
        <f>BI$4</f>
        <v>12_months</v>
      </c>
      <c r="BI196" s="67"/>
      <c r="BJ196" s="71" t="str">
        <f>BJ$4</f>
        <v>36_months</v>
      </c>
      <c r="BK196"/>
      <c r="BL196" s="70" t="s">
        <v>329</v>
      </c>
      <c r="BM196" s="71" t="str">
        <f>IF(BL196="true",CONCATENATE(IF(BO196="","",CONCATENATE(BO$4,", ")),IF(BP196="","",BP$4),IF(BQ196="","",CONCATENATE(", ",BQ$4))),"_")</f>
        <v>active_standby</v>
      </c>
      <c r="BN196" s="71" t="str">
        <f>$BO$4</f>
        <v>none</v>
      </c>
      <c r="BO196" s="71"/>
      <c r="BP196" s="72" t="str">
        <f>BP$4</f>
        <v>active_standby</v>
      </c>
      <c r="BQ196" s="72"/>
      <c r="BR196"/>
      <c r="BS196" s="72" t="s">
        <v>331</v>
      </c>
      <c r="BT196" s="72"/>
      <c r="BU196" s="72"/>
      <c r="BV196"/>
      <c r="BW196" s="72" t="s">
        <v>331</v>
      </c>
      <c r="BX196" s="72"/>
      <c r="BY196"/>
      <c r="BZ196" s="72" t="s">
        <v>331</v>
      </c>
      <c r="CA196" s="71"/>
      <c r="CB196"/>
      <c r="CC196" s="72" t="s">
        <v>331</v>
      </c>
      <c r="CD196" s="71"/>
      <c r="CE196"/>
      <c r="CF196" s="72" t="s">
        <v>331</v>
      </c>
      <c r="CG196" s="71"/>
      <c r="CH196"/>
      <c r="CI196" s="72" t="s">
        <v>331</v>
      </c>
      <c r="CJ196" s="71"/>
      <c r="CK196" s="71"/>
      <c r="CL196"/>
      <c r="CM196" s="72" t="s">
        <v>331</v>
      </c>
      <c r="CN196" s="71"/>
      <c r="CO196" s="71"/>
      <c r="CP196" s="71"/>
      <c r="CQ196"/>
      <c r="CR196" s="72" t="s">
        <v>331</v>
      </c>
      <c r="CS196" s="71"/>
      <c r="CT196" s="71"/>
      <c r="CU196"/>
      <c r="CV196" s="72" t="s">
        <v>331</v>
      </c>
      <c r="CW196" s="67"/>
      <c r="AMH196" s="73"/>
      <c r="AMI196" s="73"/>
      <c r="AMJ196" s="73"/>
    </row>
    <row r="197" spans="1:1024" s="76" customFormat="1" x14ac:dyDescent="0.25">
      <c r="T197"/>
      <c r="U197" s="78" t="s">
        <v>331</v>
      </c>
      <c r="V197" s="78"/>
      <c r="W197"/>
      <c r="X197" s="78" t="s">
        <v>331</v>
      </c>
      <c r="Y197" s="78"/>
      <c r="Z197"/>
      <c r="AA197" s="78" t="s">
        <v>331</v>
      </c>
      <c r="AB197" s="78"/>
      <c r="AC197"/>
      <c r="AD197" s="78"/>
      <c r="AE197" s="73"/>
      <c r="AF197" s="73"/>
      <c r="AG197" s="73"/>
      <c r="AH197" s="78"/>
      <c r="AI197" s="78"/>
      <c r="AJ197" s="78"/>
      <c r="AK197"/>
      <c r="AL197" s="78"/>
      <c r="AM197" s="78"/>
      <c r="AN197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/>
      <c r="AZ197" s="78"/>
      <c r="BA197" s="78"/>
      <c r="BB197"/>
      <c r="BC197" s="78"/>
      <c r="BD197" s="78"/>
      <c r="BE197"/>
      <c r="BF197" s="78"/>
      <c r="BG197" s="73"/>
      <c r="BH197" s="73"/>
      <c r="BI197" s="73"/>
      <c r="BJ197" s="78"/>
      <c r="BK197"/>
      <c r="BL197" s="78"/>
      <c r="BM197" s="78"/>
      <c r="BN197" s="78"/>
      <c r="BO197" s="78"/>
      <c r="BP197" s="78"/>
      <c r="BQ197" s="78"/>
      <c r="BR197"/>
      <c r="BS197" s="78"/>
      <c r="BT197" s="78"/>
      <c r="BU197" s="78"/>
      <c r="BV197"/>
      <c r="BW197" s="78"/>
      <c r="BX197" s="78"/>
      <c r="BY197"/>
      <c r="BZ197" s="73"/>
      <c r="CA197" s="73"/>
      <c r="CB197"/>
      <c r="CC197" s="73"/>
      <c r="CD197" s="73"/>
      <c r="CE197"/>
      <c r="CF197" s="73"/>
      <c r="CG197" s="73"/>
      <c r="CH197"/>
      <c r="CI197" s="73"/>
      <c r="CJ197" s="73"/>
      <c r="CK197" s="73"/>
      <c r="CL197"/>
      <c r="CM197" s="73"/>
      <c r="CN197" s="73"/>
      <c r="CO197" s="73"/>
      <c r="CP197" s="73"/>
      <c r="CQ197"/>
      <c r="CR197" s="73"/>
      <c r="CS197" s="73"/>
      <c r="CT197" s="73"/>
      <c r="CU197"/>
      <c r="CV197" s="73"/>
      <c r="CW197" s="73"/>
      <c r="AMH197" s="73"/>
      <c r="AMI197" s="73"/>
      <c r="AMJ197" s="73"/>
    </row>
    <row r="198" spans="1:1024" s="76" customFormat="1" x14ac:dyDescent="0.25">
      <c r="A198" s="65" t="s">
        <v>110</v>
      </c>
      <c r="B198" s="66" t="s">
        <v>111</v>
      </c>
      <c r="C198" s="65" t="s">
        <v>236</v>
      </c>
      <c r="D198" s="67" t="s">
        <v>237</v>
      </c>
      <c r="E198" s="68" t="s">
        <v>829</v>
      </c>
      <c r="F198" s="67" t="s">
        <v>830</v>
      </c>
      <c r="G198" s="67" t="s">
        <v>831</v>
      </c>
      <c r="H198" s="67" t="s">
        <v>113</v>
      </c>
      <c r="I198" s="67">
        <v>1</v>
      </c>
      <c r="J198" s="67" t="s">
        <v>631</v>
      </c>
      <c r="K198" s="67" t="s">
        <v>683</v>
      </c>
      <c r="L198" s="67" t="s">
        <v>832</v>
      </c>
      <c r="M198" s="69" t="s">
        <v>684</v>
      </c>
      <c r="N198" s="67" t="s">
        <v>685</v>
      </c>
      <c r="O198" s="67"/>
      <c r="P198" s="67" t="s">
        <v>443</v>
      </c>
      <c r="Q198" s="67"/>
      <c r="R198" s="82"/>
      <c r="S198" s="67"/>
      <c r="T198"/>
      <c r="U198" s="72" t="s">
        <v>331</v>
      </c>
      <c r="V198" s="72"/>
      <c r="W198"/>
      <c r="X198" s="72" t="s">
        <v>331</v>
      </c>
      <c r="Y198" s="72"/>
      <c r="Z198"/>
      <c r="AA198" s="72" t="s">
        <v>331</v>
      </c>
      <c r="AB198" s="72"/>
      <c r="AC198"/>
      <c r="AD198" s="72" t="s">
        <v>329</v>
      </c>
      <c r="AE198" s="67" t="str">
        <f>IF(AD198="true",CONCATENATE(IF(AG198="","",CONCATENATE(AG198,", ")),IF(AH198="","",CONCATENATE(AH198, ", ")),IF(AI198="","",AI198)),"_")</f>
        <v>4h_24_7</v>
      </c>
      <c r="AF198" s="67" t="str">
        <f>$AH$4</f>
        <v>4h_bhbd</v>
      </c>
      <c r="AG198" s="67"/>
      <c r="AH198" s="71"/>
      <c r="AI198" s="72" t="str">
        <f>AI$4</f>
        <v>4h_24_7</v>
      </c>
      <c r="AJ198" s="72"/>
      <c r="AK198"/>
      <c r="AL198" s="72" t="s">
        <v>331</v>
      </c>
      <c r="AM198" s="72"/>
      <c r="AN198"/>
      <c r="AO198" s="72" t="s">
        <v>329</v>
      </c>
      <c r="AP198" s="71" t="str">
        <f>IF(AO198="true",CONCATENATE(IF(AU198="","",CONCATENATE(AU$4,", ")),IF(AV198="","",AV$4), ", ",IF(AW198="","",AW$4),", ",IF(AX198="","",AX$4)),"_")</f>
        <v>30-60m, 60-120m, 120m+</v>
      </c>
      <c r="AQ198" s="71" t="str">
        <f>AU$4</f>
        <v>0-30m</v>
      </c>
      <c r="AR198" s="72"/>
      <c r="AS198" s="72"/>
      <c r="AT198" s="72"/>
      <c r="AU198" s="72"/>
      <c r="AV198" s="72" t="str">
        <f t="shared" ref="AV198:AX199" si="134">AV$4</f>
        <v>30-60m</v>
      </c>
      <c r="AW198" s="72" t="str">
        <f t="shared" si="134"/>
        <v>60-120m</v>
      </c>
      <c r="AX198" s="72" t="str">
        <f t="shared" si="134"/>
        <v>120m+</v>
      </c>
      <c r="AY198"/>
      <c r="AZ198" s="70" t="s">
        <v>329</v>
      </c>
      <c r="BA198" s="72" t="s">
        <v>330</v>
      </c>
      <c r="BB198"/>
      <c r="BC198" s="72" t="s">
        <v>331</v>
      </c>
      <c r="BD198" s="72"/>
      <c r="BE198"/>
      <c r="BF198" s="72" t="s">
        <v>329</v>
      </c>
      <c r="BG198" s="67" t="str">
        <f>IF(BF198="true",CONCATENATE(IF(BJ198="","",$BJ$4)),"_")</f>
        <v>36_months</v>
      </c>
      <c r="BH198" s="67" t="str">
        <f>BI$4</f>
        <v>12_months</v>
      </c>
      <c r="BI198" s="67"/>
      <c r="BJ198" s="71" t="str">
        <f>BJ$4</f>
        <v>36_months</v>
      </c>
      <c r="BK198"/>
      <c r="BL198" s="70" t="s">
        <v>329</v>
      </c>
      <c r="BM198" s="71" t="str">
        <f>IF(BL198="true",CONCATENATE(IF(BO198="","",CONCATENATE(BO$4,", ")),IF(BP198="","",BP$4),IF(BQ198="","",CONCATENATE(", ",BQ$4))),"_")</f>
        <v>active_standby</v>
      </c>
      <c r="BN198" s="71" t="str">
        <f>$BO$4</f>
        <v>none</v>
      </c>
      <c r="BO198" s="71"/>
      <c r="BP198" s="72" t="str">
        <f>BP$4</f>
        <v>active_standby</v>
      </c>
      <c r="BQ198" s="72"/>
      <c r="BR198"/>
      <c r="BS198" s="72" t="s">
        <v>331</v>
      </c>
      <c r="BT198" s="72"/>
      <c r="BU198" s="72"/>
      <c r="BV198"/>
      <c r="BW198" s="72" t="s">
        <v>331</v>
      </c>
      <c r="BX198" s="72"/>
      <c r="BY198"/>
      <c r="BZ198" s="72" t="s">
        <v>331</v>
      </c>
      <c r="CA198" s="71"/>
      <c r="CB198"/>
      <c r="CC198" s="72" t="s">
        <v>331</v>
      </c>
      <c r="CD198" s="71"/>
      <c r="CE198"/>
      <c r="CF198" s="72" t="s">
        <v>331</v>
      </c>
      <c r="CG198" s="71"/>
      <c r="CH198"/>
      <c r="CI198" s="72" t="s">
        <v>331</v>
      </c>
      <c r="CJ198" s="71"/>
      <c r="CK198" s="71"/>
      <c r="CL198"/>
      <c r="CM198" s="72" t="s">
        <v>331</v>
      </c>
      <c r="CN198" s="71"/>
      <c r="CO198" s="71"/>
      <c r="CP198" s="71"/>
      <c r="CQ198"/>
      <c r="CR198" s="72" t="s">
        <v>331</v>
      </c>
      <c r="CS198" s="71"/>
      <c r="CT198" s="71"/>
      <c r="CU198"/>
      <c r="CV198" s="72" t="s">
        <v>331</v>
      </c>
      <c r="CW198" s="67"/>
      <c r="AMH198" s="73"/>
      <c r="AMI198" s="73"/>
      <c r="AMJ198" s="73"/>
    </row>
    <row r="199" spans="1:1024" s="76" customFormat="1" x14ac:dyDescent="0.25">
      <c r="A199" s="65" t="s">
        <v>110</v>
      </c>
      <c r="B199" s="66" t="s">
        <v>111</v>
      </c>
      <c r="C199" s="65" t="s">
        <v>236</v>
      </c>
      <c r="D199" s="67" t="s">
        <v>237</v>
      </c>
      <c r="E199" s="68" t="s">
        <v>833</v>
      </c>
      <c r="F199" s="67" t="s">
        <v>834</v>
      </c>
      <c r="G199" s="67" t="s">
        <v>835</v>
      </c>
      <c r="H199" s="67" t="s">
        <v>113</v>
      </c>
      <c r="I199" s="67">
        <v>3</v>
      </c>
      <c r="J199" s="67" t="s">
        <v>631</v>
      </c>
      <c r="K199" s="67" t="s">
        <v>683</v>
      </c>
      <c r="L199" s="67" t="s">
        <v>832</v>
      </c>
      <c r="M199" s="69" t="s">
        <v>694</v>
      </c>
      <c r="N199" s="67" t="s">
        <v>685</v>
      </c>
      <c r="O199" s="67"/>
      <c r="P199" s="67" t="s">
        <v>443</v>
      </c>
      <c r="Q199" s="67"/>
      <c r="R199" s="82"/>
      <c r="S199" s="67"/>
      <c r="T199"/>
      <c r="U199" s="72" t="s">
        <v>331</v>
      </c>
      <c r="V199" s="72"/>
      <c r="W199"/>
      <c r="X199" s="72" t="s">
        <v>331</v>
      </c>
      <c r="Y199" s="72"/>
      <c r="Z199"/>
      <c r="AA199" s="72" t="s">
        <v>331</v>
      </c>
      <c r="AB199" s="72"/>
      <c r="AC199"/>
      <c r="AD199" s="72" t="s">
        <v>329</v>
      </c>
      <c r="AE199" s="67" t="str">
        <f>IF(AD199="true",CONCATENATE(IF(AG199="","",CONCATENATE(AG199,", ")),IF(AH199="","",CONCATENATE(AH199, ", ")),IF(AI199="","",AI199)),"_")</f>
        <v>4h_24_7</v>
      </c>
      <c r="AF199" s="67" t="str">
        <f>$AH$4</f>
        <v>4h_bhbd</v>
      </c>
      <c r="AG199" s="67"/>
      <c r="AH199" s="71"/>
      <c r="AI199" s="72" t="str">
        <f>AI$4</f>
        <v>4h_24_7</v>
      </c>
      <c r="AJ199" s="72"/>
      <c r="AK199"/>
      <c r="AL199" s="72" t="s">
        <v>331</v>
      </c>
      <c r="AM199" s="72"/>
      <c r="AN199"/>
      <c r="AO199" s="72" t="s">
        <v>329</v>
      </c>
      <c r="AP199" s="72" t="str">
        <f>IF(AO199="true",CONCATENATE(IF(AU199="","",CONCATENATE(AU$4,", ")),IF(AV199="","",AV$4), ", ",IF(AW199="","",AW$4),", ",IF(AX199="","",AX$4)),"_")</f>
        <v>30-60m, 60-120m, 120m+</v>
      </c>
      <c r="AQ199" s="72" t="str">
        <f>AU$4</f>
        <v>0-30m</v>
      </c>
      <c r="AR199" s="72"/>
      <c r="AS199" s="72"/>
      <c r="AT199" s="72"/>
      <c r="AU199" s="72"/>
      <c r="AV199" s="72" t="str">
        <f t="shared" si="134"/>
        <v>30-60m</v>
      </c>
      <c r="AW199" s="72" t="str">
        <f t="shared" si="134"/>
        <v>60-120m</v>
      </c>
      <c r="AX199" s="72" t="str">
        <f t="shared" si="134"/>
        <v>120m+</v>
      </c>
      <c r="AY199"/>
      <c r="AZ199" s="70" t="s">
        <v>329</v>
      </c>
      <c r="BA199" s="72" t="s">
        <v>329</v>
      </c>
      <c r="BB199"/>
      <c r="BC199" s="72" t="s">
        <v>331</v>
      </c>
      <c r="BD199" s="72"/>
      <c r="BE199"/>
      <c r="BF199" s="72" t="s">
        <v>329</v>
      </c>
      <c r="BG199" s="67" t="str">
        <f>IF(BF199="true",CONCATENATE(IF(BJ199="","",$BJ$4)),"_")</f>
        <v>36_months</v>
      </c>
      <c r="BH199" s="67" t="str">
        <f>BI$4</f>
        <v>12_months</v>
      </c>
      <c r="BI199" s="67"/>
      <c r="BJ199" s="71" t="str">
        <f>BJ$4</f>
        <v>36_months</v>
      </c>
      <c r="BK199"/>
      <c r="BL199" s="70" t="s">
        <v>329</v>
      </c>
      <c r="BM199" s="71" t="str">
        <f>IF(BL199="true",CONCATENATE(IF(BO199="","",CONCATENATE(BO$4,", ")),IF(BP199="","",BP$4),IF(BQ199="","",CONCATENATE(", ",BQ$4))),"_")</f>
        <v>active_standby</v>
      </c>
      <c r="BN199" s="71" t="str">
        <f>$BO$4</f>
        <v>none</v>
      </c>
      <c r="BO199" s="71"/>
      <c r="BP199" s="72" t="str">
        <f>BP$4</f>
        <v>active_standby</v>
      </c>
      <c r="BQ199" s="72"/>
      <c r="BR199"/>
      <c r="BS199" s="72" t="s">
        <v>331</v>
      </c>
      <c r="BT199" s="72"/>
      <c r="BU199" s="72"/>
      <c r="BV199"/>
      <c r="BW199" s="72" t="s">
        <v>331</v>
      </c>
      <c r="BX199" s="72"/>
      <c r="BY199"/>
      <c r="BZ199" s="72" t="s">
        <v>331</v>
      </c>
      <c r="CA199" s="71"/>
      <c r="CB199"/>
      <c r="CC199" s="72" t="s">
        <v>331</v>
      </c>
      <c r="CD199" s="71"/>
      <c r="CE199"/>
      <c r="CF199" s="72" t="s">
        <v>331</v>
      </c>
      <c r="CG199" s="71"/>
      <c r="CH199"/>
      <c r="CI199" s="72" t="s">
        <v>331</v>
      </c>
      <c r="CJ199" s="71"/>
      <c r="CK199" s="71"/>
      <c r="CL199"/>
      <c r="CM199" s="72" t="s">
        <v>331</v>
      </c>
      <c r="CN199" s="71"/>
      <c r="CO199" s="71"/>
      <c r="CP199" s="71"/>
      <c r="CQ199"/>
      <c r="CR199" s="72" t="s">
        <v>331</v>
      </c>
      <c r="CS199" s="71"/>
      <c r="CT199" s="71"/>
      <c r="CU199"/>
      <c r="CV199" s="72" t="s">
        <v>331</v>
      </c>
      <c r="CW199" s="67"/>
      <c r="AMH199" s="73"/>
      <c r="AMI199" s="73"/>
      <c r="AMJ199" s="73"/>
    </row>
    <row r="200" spans="1:1024" s="76" customFormat="1" x14ac:dyDescent="0.25">
      <c r="T200"/>
      <c r="U200" s="78" t="s">
        <v>331</v>
      </c>
      <c r="V200" s="78"/>
      <c r="W200"/>
      <c r="X200" s="78" t="s">
        <v>331</v>
      </c>
      <c r="Y200" s="78"/>
      <c r="Z200"/>
      <c r="AA200" s="78" t="s">
        <v>331</v>
      </c>
      <c r="AB200" s="78"/>
      <c r="AC200"/>
      <c r="AD200" s="78"/>
      <c r="AE200" s="73"/>
      <c r="AF200" s="73"/>
      <c r="AG200" s="73"/>
      <c r="AH200" s="78"/>
      <c r="AI200" s="78"/>
      <c r="AJ200" s="78"/>
      <c r="AK200"/>
      <c r="AL200" s="78"/>
      <c r="AM200" s="78"/>
      <c r="AN200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/>
      <c r="AZ200" s="78"/>
      <c r="BA200" s="78"/>
      <c r="BB200"/>
      <c r="BC200" s="78"/>
      <c r="BD200" s="78"/>
      <c r="BE200"/>
      <c r="BF200" s="78"/>
      <c r="BG200" s="73"/>
      <c r="BH200" s="73"/>
      <c r="BI200" s="73"/>
      <c r="BJ200" s="78"/>
      <c r="BK200"/>
      <c r="BL200" s="78"/>
      <c r="BM200" s="78"/>
      <c r="BN200" s="78"/>
      <c r="BO200" s="78"/>
      <c r="BP200" s="78"/>
      <c r="BQ200" s="78"/>
      <c r="BR200"/>
      <c r="BS200" s="78"/>
      <c r="BT200" s="78"/>
      <c r="BU200" s="78"/>
      <c r="BV200"/>
      <c r="BW200" s="78"/>
      <c r="BX200" s="78"/>
      <c r="BY200"/>
      <c r="BZ200" s="73"/>
      <c r="CA200" s="73"/>
      <c r="CB200"/>
      <c r="CC200" s="73"/>
      <c r="CD200" s="73"/>
      <c r="CE200"/>
      <c r="CF200" s="73"/>
      <c r="CG200" s="73"/>
      <c r="CH200"/>
      <c r="CI200" s="73"/>
      <c r="CJ200" s="73"/>
      <c r="CK200" s="73"/>
      <c r="CL200"/>
      <c r="CM200" s="73"/>
      <c r="CN200" s="73"/>
      <c r="CO200" s="73"/>
      <c r="CP200" s="73"/>
      <c r="CQ200"/>
      <c r="CR200" s="73"/>
      <c r="CS200" s="73"/>
      <c r="CT200" s="73"/>
      <c r="CU200"/>
      <c r="CV200" s="73"/>
      <c r="CW200" s="73"/>
      <c r="AMH200" s="73"/>
      <c r="AMI200" s="73"/>
      <c r="AMJ200" s="73"/>
    </row>
    <row r="201" spans="1:1024" s="76" customFormat="1" x14ac:dyDescent="0.25">
      <c r="A201" s="65" t="s">
        <v>110</v>
      </c>
      <c r="B201" s="66" t="s">
        <v>111</v>
      </c>
      <c r="C201" s="65" t="s">
        <v>239</v>
      </c>
      <c r="D201" s="67" t="s">
        <v>240</v>
      </c>
      <c r="E201" s="68" t="s">
        <v>836</v>
      </c>
      <c r="F201" s="67" t="s">
        <v>837</v>
      </c>
      <c r="G201" s="67" t="s">
        <v>838</v>
      </c>
      <c r="H201" s="67" t="s">
        <v>113</v>
      </c>
      <c r="I201" s="67">
        <v>3</v>
      </c>
      <c r="J201" s="67" t="s">
        <v>631</v>
      </c>
      <c r="K201" s="67" t="s">
        <v>683</v>
      </c>
      <c r="L201" s="67" t="s">
        <v>839</v>
      </c>
      <c r="M201" s="69" t="s">
        <v>684</v>
      </c>
      <c r="N201" s="67" t="s">
        <v>685</v>
      </c>
      <c r="O201" s="67"/>
      <c r="P201" s="67" t="s">
        <v>443</v>
      </c>
      <c r="Q201" s="67"/>
      <c r="R201" s="82"/>
      <c r="S201" s="67"/>
      <c r="T201"/>
      <c r="U201" s="72" t="s">
        <v>331</v>
      </c>
      <c r="V201" s="72"/>
      <c r="W201"/>
      <c r="X201" s="72" t="s">
        <v>331</v>
      </c>
      <c r="Y201" s="72"/>
      <c r="Z201"/>
      <c r="AA201" s="72" t="s">
        <v>331</v>
      </c>
      <c r="AB201" s="72"/>
      <c r="AC201"/>
      <c r="AD201" s="72" t="s">
        <v>329</v>
      </c>
      <c r="AE201" s="67" t="str">
        <f t="shared" ref="AE201:AE207" si="135">IF(AD201="true",CONCATENATE(IF(AG201="","",CONCATENATE(AG201,", ")),IF(AH201="","",CONCATENATE(AH201, ", ")),IF(AI201="","",AI201)),"_")</f>
        <v>4h_24_7</v>
      </c>
      <c r="AF201" s="67" t="str">
        <f t="shared" ref="AF201:AF207" si="136">$AH$4</f>
        <v>4h_bhbd</v>
      </c>
      <c r="AG201" s="67"/>
      <c r="AH201" s="71"/>
      <c r="AI201" s="72" t="str">
        <f t="shared" ref="AI201:AI207" si="137">AI$4</f>
        <v>4h_24_7</v>
      </c>
      <c r="AJ201" s="72"/>
      <c r="AK201"/>
      <c r="AL201" s="72" t="s">
        <v>331</v>
      </c>
      <c r="AM201" s="72"/>
      <c r="AN201"/>
      <c r="AO201" s="72" t="s">
        <v>329</v>
      </c>
      <c r="AP201" s="71" t="str">
        <f>IF(AO201="true",CONCATENATE(IF(AU201="","",CONCATENATE(AU$4,", ")),IF(AV201="","",AV$4), ", ",IF(AW201="","",AW$4),", ",IF(AX201="","",AX$4)),"_")</f>
        <v>30-60m, 60-120m, 120m+</v>
      </c>
      <c r="AQ201" s="71" t="str">
        <f>AU$4</f>
        <v>0-30m</v>
      </c>
      <c r="AR201" s="72"/>
      <c r="AS201" s="72"/>
      <c r="AT201" s="72"/>
      <c r="AU201" s="72"/>
      <c r="AV201" s="72" t="str">
        <f t="shared" ref="AV201:AX204" si="138">AV$4</f>
        <v>30-60m</v>
      </c>
      <c r="AW201" s="72" t="str">
        <f t="shared" si="138"/>
        <v>60-120m</v>
      </c>
      <c r="AX201" s="72" t="str">
        <f t="shared" si="138"/>
        <v>120m+</v>
      </c>
      <c r="AY201"/>
      <c r="AZ201" s="70" t="s">
        <v>329</v>
      </c>
      <c r="BA201" s="72" t="s">
        <v>330</v>
      </c>
      <c r="BB201"/>
      <c r="BC201" s="72" t="s">
        <v>331</v>
      </c>
      <c r="BD201" s="72"/>
      <c r="BE201"/>
      <c r="BF201" s="72" t="s">
        <v>329</v>
      </c>
      <c r="BG201" s="67" t="str">
        <f t="shared" ref="BG201:BG207" si="139">IF(BF201="true",CONCATENATE(IF(BJ201="","",$BJ$4)),"_")</f>
        <v>36_months</v>
      </c>
      <c r="BH201" s="67" t="str">
        <f t="shared" ref="BH201:BH207" si="140">BI$4</f>
        <v>12_months</v>
      </c>
      <c r="BI201" s="67"/>
      <c r="BJ201" s="71" t="str">
        <f t="shared" ref="BJ201:BJ207" si="141">BJ$4</f>
        <v>36_months</v>
      </c>
      <c r="BK201"/>
      <c r="BL201" s="70" t="s">
        <v>329</v>
      </c>
      <c r="BM201" s="71" t="str">
        <f t="shared" ref="BM201:BM207" si="142">IF(BL201="true",CONCATENATE(IF(BO201="","",CONCATENATE(BO$4,", ")),IF(BP201="","",BP$4),IF(BQ201="","",CONCATENATE(", ",BQ$4))),"_")</f>
        <v>active_standby</v>
      </c>
      <c r="BN201" s="71" t="str">
        <f t="shared" ref="BN201:BN207" si="143">$BO$4</f>
        <v>none</v>
      </c>
      <c r="BO201" s="71"/>
      <c r="BP201" s="72" t="str">
        <f t="shared" ref="BP201:BP207" si="144">BP$4</f>
        <v>active_standby</v>
      </c>
      <c r="BQ201" s="72"/>
      <c r="BR201"/>
      <c r="BS201" s="72" t="s">
        <v>331</v>
      </c>
      <c r="BT201" s="72"/>
      <c r="BU201" s="72"/>
      <c r="BV201"/>
      <c r="BW201" s="72" t="s">
        <v>331</v>
      </c>
      <c r="BX201" s="72"/>
      <c r="BY201"/>
      <c r="BZ201" s="72" t="s">
        <v>331</v>
      </c>
      <c r="CA201" s="71"/>
      <c r="CB201"/>
      <c r="CC201" s="72" t="s">
        <v>331</v>
      </c>
      <c r="CD201" s="71"/>
      <c r="CE201"/>
      <c r="CF201" s="72" t="s">
        <v>331</v>
      </c>
      <c r="CG201" s="71"/>
      <c r="CH201"/>
      <c r="CI201" s="72" t="s">
        <v>331</v>
      </c>
      <c r="CJ201" s="71"/>
      <c r="CK201" s="71"/>
      <c r="CL201"/>
      <c r="CM201" s="72" t="s">
        <v>331</v>
      </c>
      <c r="CN201" s="71"/>
      <c r="CO201" s="71"/>
      <c r="CP201" s="71"/>
      <c r="CQ201"/>
      <c r="CR201" s="72" t="s">
        <v>331</v>
      </c>
      <c r="CS201" s="71"/>
      <c r="CT201" s="71"/>
      <c r="CU201"/>
      <c r="CV201" s="72" t="s">
        <v>331</v>
      </c>
      <c r="CW201" s="67"/>
      <c r="AMH201" s="73"/>
      <c r="AMI201" s="73"/>
      <c r="AMJ201" s="73"/>
    </row>
    <row r="202" spans="1:1024" s="76" customFormat="1" x14ac:dyDescent="0.25">
      <c r="A202" s="65" t="s">
        <v>110</v>
      </c>
      <c r="B202" s="66" t="s">
        <v>111</v>
      </c>
      <c r="C202" s="65" t="s">
        <v>239</v>
      </c>
      <c r="D202" s="67" t="s">
        <v>240</v>
      </c>
      <c r="E202" s="68" t="s">
        <v>840</v>
      </c>
      <c r="F202" s="67" t="s">
        <v>837</v>
      </c>
      <c r="G202" s="67" t="s">
        <v>838</v>
      </c>
      <c r="H202" s="67" t="s">
        <v>113</v>
      </c>
      <c r="I202" s="67">
        <v>2</v>
      </c>
      <c r="J202" s="67" t="s">
        <v>631</v>
      </c>
      <c r="K202" s="67" t="s">
        <v>683</v>
      </c>
      <c r="L202" s="67" t="s">
        <v>839</v>
      </c>
      <c r="M202" s="69" t="s">
        <v>684</v>
      </c>
      <c r="N202" s="67" t="s">
        <v>685</v>
      </c>
      <c r="O202" s="67"/>
      <c r="P202" s="67" t="s">
        <v>443</v>
      </c>
      <c r="Q202" s="67"/>
      <c r="R202" s="82"/>
      <c r="S202" s="67"/>
      <c r="T202"/>
      <c r="U202" s="72" t="s">
        <v>331</v>
      </c>
      <c r="V202" s="72"/>
      <c r="W202"/>
      <c r="X202" s="72" t="s">
        <v>331</v>
      </c>
      <c r="Y202" s="72"/>
      <c r="Z202"/>
      <c r="AA202" s="72" t="s">
        <v>331</v>
      </c>
      <c r="AB202" s="72"/>
      <c r="AC202"/>
      <c r="AD202" s="72" t="s">
        <v>329</v>
      </c>
      <c r="AE202" s="67" t="str">
        <f t="shared" si="135"/>
        <v>4h_24_7</v>
      </c>
      <c r="AF202" s="67" t="str">
        <f t="shared" si="136"/>
        <v>4h_bhbd</v>
      </c>
      <c r="AG202" s="67"/>
      <c r="AH202" s="71"/>
      <c r="AI202" s="72" t="str">
        <f t="shared" si="137"/>
        <v>4h_24_7</v>
      </c>
      <c r="AJ202" s="72"/>
      <c r="AK202"/>
      <c r="AL202" s="72" t="s">
        <v>331</v>
      </c>
      <c r="AM202" s="72"/>
      <c r="AN202"/>
      <c r="AO202" s="72" t="s">
        <v>329</v>
      </c>
      <c r="AP202" s="71" t="str">
        <f>IF(AO202="true",CONCATENATE(IF(AU202="","",CONCATENATE(AU$4,", ")),IF(AV202="","",AV$4), ", ",IF(AW202="","",AW$4),", ",IF(AX202="","",AX$4)),"_")</f>
        <v>30-60m, 60-120m, 120m+</v>
      </c>
      <c r="AQ202" s="71" t="str">
        <f>AU$4</f>
        <v>0-30m</v>
      </c>
      <c r="AR202" s="72"/>
      <c r="AS202" s="72"/>
      <c r="AT202" s="72"/>
      <c r="AU202" s="72"/>
      <c r="AV202" s="72" t="str">
        <f t="shared" si="138"/>
        <v>30-60m</v>
      </c>
      <c r="AW202" s="72" t="str">
        <f t="shared" si="138"/>
        <v>60-120m</v>
      </c>
      <c r="AX202" s="72" t="str">
        <f t="shared" si="138"/>
        <v>120m+</v>
      </c>
      <c r="AY202"/>
      <c r="AZ202" s="70" t="s">
        <v>329</v>
      </c>
      <c r="BA202" s="72" t="s">
        <v>330</v>
      </c>
      <c r="BB202"/>
      <c r="BC202" s="72" t="s">
        <v>331</v>
      </c>
      <c r="BD202" s="72"/>
      <c r="BE202"/>
      <c r="BF202" s="72" t="s">
        <v>329</v>
      </c>
      <c r="BG202" s="67" t="str">
        <f t="shared" si="139"/>
        <v>36_months</v>
      </c>
      <c r="BH202" s="67" t="str">
        <f t="shared" si="140"/>
        <v>12_months</v>
      </c>
      <c r="BI202" s="67"/>
      <c r="BJ202" s="71" t="str">
        <f t="shared" si="141"/>
        <v>36_months</v>
      </c>
      <c r="BK202"/>
      <c r="BL202" s="70" t="s">
        <v>329</v>
      </c>
      <c r="BM202" s="71" t="str">
        <f t="shared" si="142"/>
        <v>active_standby</v>
      </c>
      <c r="BN202" s="71" t="str">
        <f t="shared" si="143"/>
        <v>none</v>
      </c>
      <c r="BO202" s="71"/>
      <c r="BP202" s="72" t="str">
        <f t="shared" si="144"/>
        <v>active_standby</v>
      </c>
      <c r="BQ202" s="72"/>
      <c r="BR202"/>
      <c r="BS202" s="72" t="s">
        <v>331</v>
      </c>
      <c r="BT202" s="72"/>
      <c r="BU202" s="72"/>
      <c r="BV202"/>
      <c r="BW202" s="72" t="s">
        <v>331</v>
      </c>
      <c r="BX202" s="72"/>
      <c r="BY202"/>
      <c r="BZ202" s="72" t="s">
        <v>331</v>
      </c>
      <c r="CA202" s="71"/>
      <c r="CB202"/>
      <c r="CC202" s="72" t="s">
        <v>331</v>
      </c>
      <c r="CD202" s="71"/>
      <c r="CE202"/>
      <c r="CF202" s="72" t="s">
        <v>331</v>
      </c>
      <c r="CG202" s="71"/>
      <c r="CH202"/>
      <c r="CI202" s="72" t="s">
        <v>331</v>
      </c>
      <c r="CJ202" s="71"/>
      <c r="CK202" s="71"/>
      <c r="CL202"/>
      <c r="CM202" s="72" t="s">
        <v>331</v>
      </c>
      <c r="CN202" s="71"/>
      <c r="CO202" s="71"/>
      <c r="CP202" s="71"/>
      <c r="CQ202"/>
      <c r="CR202" s="72" t="s">
        <v>331</v>
      </c>
      <c r="CS202" s="71"/>
      <c r="CT202" s="71"/>
      <c r="CU202"/>
      <c r="CV202" s="72" t="s">
        <v>331</v>
      </c>
      <c r="CW202" s="67"/>
      <c r="AMH202" s="73"/>
      <c r="AMI202" s="73"/>
      <c r="AMJ202" s="73"/>
    </row>
    <row r="203" spans="1:1024" s="76" customFormat="1" x14ac:dyDescent="0.25">
      <c r="A203" s="65" t="s">
        <v>110</v>
      </c>
      <c r="B203" s="66" t="s">
        <v>111</v>
      </c>
      <c r="C203" s="65" t="s">
        <v>239</v>
      </c>
      <c r="D203" s="67" t="s">
        <v>240</v>
      </c>
      <c r="E203" s="68" t="s">
        <v>841</v>
      </c>
      <c r="F203" s="67" t="s">
        <v>837</v>
      </c>
      <c r="G203" s="67" t="s">
        <v>838</v>
      </c>
      <c r="H203" s="67" t="s">
        <v>113</v>
      </c>
      <c r="I203" s="67">
        <v>2</v>
      </c>
      <c r="J203" s="67" t="s">
        <v>631</v>
      </c>
      <c r="K203" s="67" t="s">
        <v>683</v>
      </c>
      <c r="L203" s="67" t="s">
        <v>839</v>
      </c>
      <c r="M203" s="69" t="s">
        <v>684</v>
      </c>
      <c r="N203" s="67" t="s">
        <v>685</v>
      </c>
      <c r="O203" s="67"/>
      <c r="P203" s="67" t="s">
        <v>443</v>
      </c>
      <c r="Q203" s="67"/>
      <c r="R203" s="82"/>
      <c r="S203" s="67"/>
      <c r="T203"/>
      <c r="U203" s="72" t="s">
        <v>331</v>
      </c>
      <c r="V203" s="72"/>
      <c r="W203"/>
      <c r="X203" s="72" t="s">
        <v>331</v>
      </c>
      <c r="Y203" s="72"/>
      <c r="Z203"/>
      <c r="AA203" s="72" t="s">
        <v>331</v>
      </c>
      <c r="AB203" s="72"/>
      <c r="AC203"/>
      <c r="AD203" s="72" t="s">
        <v>329</v>
      </c>
      <c r="AE203" s="67" t="str">
        <f t="shared" si="135"/>
        <v>4h_24_7</v>
      </c>
      <c r="AF203" s="67" t="str">
        <f t="shared" si="136"/>
        <v>4h_bhbd</v>
      </c>
      <c r="AG203" s="67"/>
      <c r="AH203" s="71"/>
      <c r="AI203" s="72" t="str">
        <f t="shared" si="137"/>
        <v>4h_24_7</v>
      </c>
      <c r="AJ203" s="72"/>
      <c r="AK203"/>
      <c r="AL203" s="72" t="s">
        <v>331</v>
      </c>
      <c r="AM203" s="72"/>
      <c r="AN203"/>
      <c r="AO203" s="72" t="s">
        <v>329</v>
      </c>
      <c r="AP203" s="71" t="str">
        <f>IF(AO203="true",CONCATENATE(IF(AU203="","",CONCATENATE(AU$4,", ")),IF(AV203="","",AV$4), ", ",IF(AW203="","",AW$4),", ",IF(AX203="","",AX$4)),"_")</f>
        <v>30-60m, 60-120m, 120m+</v>
      </c>
      <c r="AQ203" s="71" t="str">
        <f>AU$4</f>
        <v>0-30m</v>
      </c>
      <c r="AR203" s="72"/>
      <c r="AS203" s="72"/>
      <c r="AT203" s="72"/>
      <c r="AU203" s="72"/>
      <c r="AV203" s="72" t="str">
        <f t="shared" si="138"/>
        <v>30-60m</v>
      </c>
      <c r="AW203" s="72" t="str">
        <f t="shared" si="138"/>
        <v>60-120m</v>
      </c>
      <c r="AX203" s="72" t="str">
        <f t="shared" si="138"/>
        <v>120m+</v>
      </c>
      <c r="AY203"/>
      <c r="AZ203" s="70" t="s">
        <v>329</v>
      </c>
      <c r="BA203" s="72" t="s">
        <v>330</v>
      </c>
      <c r="BB203"/>
      <c r="BC203" s="72" t="s">
        <v>331</v>
      </c>
      <c r="BD203" s="72"/>
      <c r="BE203"/>
      <c r="BF203" s="72" t="s">
        <v>329</v>
      </c>
      <c r="BG203" s="67" t="str">
        <f t="shared" si="139"/>
        <v>36_months</v>
      </c>
      <c r="BH203" s="67" t="str">
        <f t="shared" si="140"/>
        <v>12_months</v>
      </c>
      <c r="BI203" s="67"/>
      <c r="BJ203" s="71" t="str">
        <f t="shared" si="141"/>
        <v>36_months</v>
      </c>
      <c r="BK203"/>
      <c r="BL203" s="70" t="s">
        <v>329</v>
      </c>
      <c r="BM203" s="71" t="str">
        <f t="shared" si="142"/>
        <v>active_standby</v>
      </c>
      <c r="BN203" s="71" t="str">
        <f t="shared" si="143"/>
        <v>none</v>
      </c>
      <c r="BO203" s="71"/>
      <c r="BP203" s="72" t="str">
        <f t="shared" si="144"/>
        <v>active_standby</v>
      </c>
      <c r="BQ203" s="72"/>
      <c r="BR203"/>
      <c r="BS203" s="72" t="s">
        <v>331</v>
      </c>
      <c r="BT203" s="72"/>
      <c r="BU203" s="72"/>
      <c r="BV203"/>
      <c r="BW203" s="72" t="s">
        <v>331</v>
      </c>
      <c r="BX203" s="72"/>
      <c r="BY203"/>
      <c r="BZ203" s="72" t="s">
        <v>331</v>
      </c>
      <c r="CA203" s="71"/>
      <c r="CB203"/>
      <c r="CC203" s="72" t="s">
        <v>331</v>
      </c>
      <c r="CD203" s="71"/>
      <c r="CE203"/>
      <c r="CF203" s="72" t="s">
        <v>331</v>
      </c>
      <c r="CG203" s="71"/>
      <c r="CH203"/>
      <c r="CI203" s="72" t="s">
        <v>331</v>
      </c>
      <c r="CJ203" s="71"/>
      <c r="CK203" s="71"/>
      <c r="CL203"/>
      <c r="CM203" s="72" t="s">
        <v>331</v>
      </c>
      <c r="CN203" s="71"/>
      <c r="CO203" s="71"/>
      <c r="CP203" s="71"/>
      <c r="CQ203"/>
      <c r="CR203" s="72" t="s">
        <v>331</v>
      </c>
      <c r="CS203" s="71"/>
      <c r="CT203" s="71"/>
      <c r="CU203"/>
      <c r="CV203" s="72" t="s">
        <v>331</v>
      </c>
      <c r="CW203" s="67"/>
      <c r="AMH203" s="73"/>
      <c r="AMI203" s="73"/>
      <c r="AMJ203" s="73"/>
    </row>
    <row r="204" spans="1:1024" s="76" customFormat="1" x14ac:dyDescent="0.25">
      <c r="A204" s="65" t="s">
        <v>110</v>
      </c>
      <c r="B204" s="66" t="s">
        <v>111</v>
      </c>
      <c r="C204" s="65" t="s">
        <v>239</v>
      </c>
      <c r="D204" s="67" t="s">
        <v>240</v>
      </c>
      <c r="E204" s="68" t="s">
        <v>842</v>
      </c>
      <c r="F204" s="67" t="s">
        <v>837</v>
      </c>
      <c r="G204" s="67" t="s">
        <v>838</v>
      </c>
      <c r="H204" s="67" t="s">
        <v>113</v>
      </c>
      <c r="I204" s="67">
        <v>2</v>
      </c>
      <c r="J204" s="67" t="s">
        <v>631</v>
      </c>
      <c r="K204" s="67" t="s">
        <v>683</v>
      </c>
      <c r="L204" s="67" t="s">
        <v>839</v>
      </c>
      <c r="M204" s="69" t="s">
        <v>684</v>
      </c>
      <c r="N204" s="67" t="s">
        <v>685</v>
      </c>
      <c r="O204" s="67"/>
      <c r="P204" s="67" t="s">
        <v>443</v>
      </c>
      <c r="Q204" s="67"/>
      <c r="R204" s="82"/>
      <c r="S204" s="67"/>
      <c r="T204"/>
      <c r="U204" s="72" t="s">
        <v>331</v>
      </c>
      <c r="V204" s="72"/>
      <c r="W204"/>
      <c r="X204" s="72" t="s">
        <v>331</v>
      </c>
      <c r="Y204" s="72"/>
      <c r="Z204"/>
      <c r="AA204" s="72" t="s">
        <v>331</v>
      </c>
      <c r="AB204" s="72"/>
      <c r="AC204"/>
      <c r="AD204" s="72" t="s">
        <v>329</v>
      </c>
      <c r="AE204" s="67" t="str">
        <f t="shared" si="135"/>
        <v>4h_24_7</v>
      </c>
      <c r="AF204" s="67" t="str">
        <f t="shared" si="136"/>
        <v>4h_bhbd</v>
      </c>
      <c r="AG204" s="67"/>
      <c r="AH204" s="71"/>
      <c r="AI204" s="72" t="str">
        <f t="shared" si="137"/>
        <v>4h_24_7</v>
      </c>
      <c r="AJ204" s="72"/>
      <c r="AK204"/>
      <c r="AL204" s="72" t="s">
        <v>331</v>
      </c>
      <c r="AM204" s="72"/>
      <c r="AN204"/>
      <c r="AO204" s="72" t="s">
        <v>329</v>
      </c>
      <c r="AP204" s="71" t="str">
        <f>IF(AO204="true",CONCATENATE(IF(AU204="","",CONCATENATE(AU$4,", ")),IF(AV204="","",AV$4), ", ",IF(AW204="","",AW$4),", ",IF(AX204="","",AX$4)),"_")</f>
        <v>30-60m, 60-120m, 120m+</v>
      </c>
      <c r="AQ204" s="71" t="str">
        <f>AU$4</f>
        <v>0-30m</v>
      </c>
      <c r="AR204" s="72"/>
      <c r="AS204" s="72"/>
      <c r="AT204" s="72"/>
      <c r="AU204" s="72"/>
      <c r="AV204" s="72" t="str">
        <f t="shared" si="138"/>
        <v>30-60m</v>
      </c>
      <c r="AW204" s="72" t="str">
        <f t="shared" si="138"/>
        <v>60-120m</v>
      </c>
      <c r="AX204" s="72" t="str">
        <f t="shared" si="138"/>
        <v>120m+</v>
      </c>
      <c r="AY204"/>
      <c r="AZ204" s="70" t="s">
        <v>329</v>
      </c>
      <c r="BA204" s="72" t="s">
        <v>330</v>
      </c>
      <c r="BB204"/>
      <c r="BC204" s="72" t="s">
        <v>331</v>
      </c>
      <c r="BD204" s="72"/>
      <c r="BE204"/>
      <c r="BF204" s="72" t="s">
        <v>329</v>
      </c>
      <c r="BG204" s="67" t="str">
        <f t="shared" si="139"/>
        <v>36_months</v>
      </c>
      <c r="BH204" s="67" t="str">
        <f t="shared" si="140"/>
        <v>12_months</v>
      </c>
      <c r="BI204" s="67"/>
      <c r="BJ204" s="71" t="str">
        <f t="shared" si="141"/>
        <v>36_months</v>
      </c>
      <c r="BK204"/>
      <c r="BL204" s="70" t="s">
        <v>329</v>
      </c>
      <c r="BM204" s="71" t="str">
        <f t="shared" si="142"/>
        <v>active_standby</v>
      </c>
      <c r="BN204" s="71" t="str">
        <f t="shared" si="143"/>
        <v>none</v>
      </c>
      <c r="BO204" s="71"/>
      <c r="BP204" s="72" t="str">
        <f t="shared" si="144"/>
        <v>active_standby</v>
      </c>
      <c r="BQ204" s="72"/>
      <c r="BR204"/>
      <c r="BS204" s="72" t="s">
        <v>331</v>
      </c>
      <c r="BT204" s="72"/>
      <c r="BU204" s="72"/>
      <c r="BV204"/>
      <c r="BW204" s="72" t="s">
        <v>331</v>
      </c>
      <c r="BX204" s="72"/>
      <c r="BY204"/>
      <c r="BZ204" s="72" t="s">
        <v>331</v>
      </c>
      <c r="CA204" s="71"/>
      <c r="CB204"/>
      <c r="CC204" s="72" t="s">
        <v>331</v>
      </c>
      <c r="CD204" s="71"/>
      <c r="CE204"/>
      <c r="CF204" s="72" t="s">
        <v>331</v>
      </c>
      <c r="CG204" s="71"/>
      <c r="CH204"/>
      <c r="CI204" s="72" t="s">
        <v>331</v>
      </c>
      <c r="CJ204" s="71"/>
      <c r="CK204" s="71"/>
      <c r="CL204"/>
      <c r="CM204" s="72" t="s">
        <v>331</v>
      </c>
      <c r="CN204" s="71"/>
      <c r="CO204" s="71"/>
      <c r="CP204" s="71"/>
      <c r="CQ204"/>
      <c r="CR204" s="72" t="s">
        <v>331</v>
      </c>
      <c r="CS204" s="71"/>
      <c r="CT204" s="71"/>
      <c r="CU204"/>
      <c r="CV204" s="72" t="s">
        <v>331</v>
      </c>
      <c r="CW204" s="67"/>
      <c r="AMH204" s="73"/>
      <c r="AMI204" s="73"/>
      <c r="AMJ204" s="73"/>
    </row>
    <row r="205" spans="1:1024" s="76" customFormat="1" x14ac:dyDescent="0.25">
      <c r="A205" s="65" t="s">
        <v>110</v>
      </c>
      <c r="B205" s="66" t="s">
        <v>111</v>
      </c>
      <c r="C205" s="65" t="s">
        <v>239</v>
      </c>
      <c r="D205" s="67" t="s">
        <v>240</v>
      </c>
      <c r="E205" s="68" t="s">
        <v>843</v>
      </c>
      <c r="F205" s="67" t="s">
        <v>837</v>
      </c>
      <c r="G205" s="67" t="s">
        <v>838</v>
      </c>
      <c r="H205" s="67" t="s">
        <v>113</v>
      </c>
      <c r="I205" s="67">
        <v>2</v>
      </c>
      <c r="J205" s="67" t="s">
        <v>631</v>
      </c>
      <c r="K205" s="67" t="s">
        <v>683</v>
      </c>
      <c r="L205" s="67" t="s">
        <v>839</v>
      </c>
      <c r="M205" s="69" t="s">
        <v>684</v>
      </c>
      <c r="N205" s="67" t="s">
        <v>685</v>
      </c>
      <c r="O205" s="67"/>
      <c r="P205" s="67" t="s">
        <v>325</v>
      </c>
      <c r="Q205" s="67"/>
      <c r="R205" s="82"/>
      <c r="S205" s="67"/>
      <c r="T205"/>
      <c r="U205" s="72" t="s">
        <v>331</v>
      </c>
      <c r="V205" s="72"/>
      <c r="W205"/>
      <c r="X205" s="72" t="s">
        <v>331</v>
      </c>
      <c r="Y205" s="72"/>
      <c r="Z205"/>
      <c r="AA205" s="72" t="s">
        <v>331</v>
      </c>
      <c r="AB205" s="72"/>
      <c r="AC205"/>
      <c r="AD205" s="72" t="s">
        <v>329</v>
      </c>
      <c r="AE205" s="67" t="str">
        <f t="shared" si="135"/>
        <v>4h_24_7</v>
      </c>
      <c r="AF205" s="67" t="str">
        <f t="shared" si="136"/>
        <v>4h_bhbd</v>
      </c>
      <c r="AG205" s="67"/>
      <c r="AH205" s="71"/>
      <c r="AI205" s="72" t="str">
        <f t="shared" si="137"/>
        <v>4h_24_7</v>
      </c>
      <c r="AJ205" s="72"/>
      <c r="AK205"/>
      <c r="AL205" s="72" t="s">
        <v>331</v>
      </c>
      <c r="AM205" s="72"/>
      <c r="AN205"/>
      <c r="AO205" s="72" t="s">
        <v>331</v>
      </c>
      <c r="AP205" s="72"/>
      <c r="AQ205" s="72"/>
      <c r="AR205" s="72"/>
      <c r="AS205" s="72"/>
      <c r="AT205" s="72"/>
      <c r="AU205" s="72"/>
      <c r="AV205" s="72"/>
      <c r="AW205" s="72"/>
      <c r="AX205" s="72"/>
      <c r="AY205"/>
      <c r="AZ205" s="70" t="s">
        <v>329</v>
      </c>
      <c r="BA205" s="72" t="s">
        <v>330</v>
      </c>
      <c r="BB205"/>
      <c r="BC205" s="72" t="s">
        <v>331</v>
      </c>
      <c r="BD205" s="72"/>
      <c r="BE205"/>
      <c r="BF205" s="72" t="s">
        <v>329</v>
      </c>
      <c r="BG205" s="67" t="str">
        <f t="shared" si="139"/>
        <v>36_months</v>
      </c>
      <c r="BH205" s="67" t="str">
        <f t="shared" si="140"/>
        <v>12_months</v>
      </c>
      <c r="BI205" s="67"/>
      <c r="BJ205" s="71" t="str">
        <f t="shared" si="141"/>
        <v>36_months</v>
      </c>
      <c r="BK205"/>
      <c r="BL205" s="70" t="s">
        <v>329</v>
      </c>
      <c r="BM205" s="71" t="str">
        <f t="shared" si="142"/>
        <v>active_standby</v>
      </c>
      <c r="BN205" s="71" t="str">
        <f t="shared" si="143"/>
        <v>none</v>
      </c>
      <c r="BO205" s="71"/>
      <c r="BP205" s="72" t="str">
        <f t="shared" si="144"/>
        <v>active_standby</v>
      </c>
      <c r="BQ205" s="72"/>
      <c r="BR205"/>
      <c r="BS205" s="72" t="s">
        <v>331</v>
      </c>
      <c r="BT205" s="72"/>
      <c r="BU205" s="72"/>
      <c r="BV205"/>
      <c r="BW205" s="72" t="s">
        <v>331</v>
      </c>
      <c r="BX205" s="72"/>
      <c r="BY205"/>
      <c r="BZ205" s="72" t="s">
        <v>331</v>
      </c>
      <c r="CA205" s="71"/>
      <c r="CB205"/>
      <c r="CC205" s="72" t="s">
        <v>331</v>
      </c>
      <c r="CD205" s="71"/>
      <c r="CE205"/>
      <c r="CF205" s="72" t="s">
        <v>331</v>
      </c>
      <c r="CG205" s="71"/>
      <c r="CH205"/>
      <c r="CI205" s="72" t="s">
        <v>331</v>
      </c>
      <c r="CJ205" s="71"/>
      <c r="CK205" s="71"/>
      <c r="CL205"/>
      <c r="CM205" s="72" t="s">
        <v>331</v>
      </c>
      <c r="CN205" s="71"/>
      <c r="CO205" s="71"/>
      <c r="CP205" s="71"/>
      <c r="CQ205"/>
      <c r="CR205" s="72" t="s">
        <v>331</v>
      </c>
      <c r="CS205" s="71"/>
      <c r="CT205" s="71"/>
      <c r="CU205"/>
      <c r="CV205" s="72" t="s">
        <v>331</v>
      </c>
      <c r="CW205" s="67"/>
      <c r="AMH205" s="73"/>
      <c r="AMI205" s="73"/>
      <c r="AMJ205" s="73"/>
    </row>
    <row r="206" spans="1:1024" s="76" customFormat="1" x14ac:dyDescent="0.25">
      <c r="A206" s="65" t="s">
        <v>110</v>
      </c>
      <c r="B206" s="66" t="s">
        <v>111</v>
      </c>
      <c r="C206" s="65" t="s">
        <v>239</v>
      </c>
      <c r="D206" s="67" t="s">
        <v>240</v>
      </c>
      <c r="E206" s="68" t="s">
        <v>844</v>
      </c>
      <c r="F206" s="67" t="s">
        <v>845</v>
      </c>
      <c r="G206" s="67" t="s">
        <v>846</v>
      </c>
      <c r="H206" s="67" t="s">
        <v>113</v>
      </c>
      <c r="I206" s="67">
        <v>3</v>
      </c>
      <c r="J206" s="67" t="s">
        <v>631</v>
      </c>
      <c r="K206" s="67" t="s">
        <v>683</v>
      </c>
      <c r="L206" s="67" t="s">
        <v>839</v>
      </c>
      <c r="M206" s="69" t="s">
        <v>694</v>
      </c>
      <c r="N206" s="67" t="s">
        <v>685</v>
      </c>
      <c r="O206" s="67"/>
      <c r="P206" s="67" t="s">
        <v>443</v>
      </c>
      <c r="Q206" s="67"/>
      <c r="R206" s="82"/>
      <c r="S206" s="67"/>
      <c r="T206"/>
      <c r="U206" s="72" t="s">
        <v>331</v>
      </c>
      <c r="V206" s="72"/>
      <c r="W206"/>
      <c r="X206" s="72" t="s">
        <v>331</v>
      </c>
      <c r="Y206" s="72"/>
      <c r="Z206"/>
      <c r="AA206" s="72" t="s">
        <v>331</v>
      </c>
      <c r="AB206" s="72"/>
      <c r="AC206"/>
      <c r="AD206" s="72" t="s">
        <v>329</v>
      </c>
      <c r="AE206" s="67" t="str">
        <f t="shared" si="135"/>
        <v>4h_24_7</v>
      </c>
      <c r="AF206" s="67" t="str">
        <f t="shared" si="136"/>
        <v>4h_bhbd</v>
      </c>
      <c r="AG206" s="67"/>
      <c r="AH206" s="71"/>
      <c r="AI206" s="72" t="str">
        <f t="shared" si="137"/>
        <v>4h_24_7</v>
      </c>
      <c r="AJ206" s="72"/>
      <c r="AK206"/>
      <c r="AL206" s="72" t="s">
        <v>331</v>
      </c>
      <c r="AM206" s="72"/>
      <c r="AN206"/>
      <c r="AO206" s="72" t="s">
        <v>329</v>
      </c>
      <c r="AP206" s="72" t="str">
        <f>IF(AO206="true",CONCATENATE(IF(AU206="","",CONCATENATE(AU$4,", ")),IF(AV206="","",AV$4), ", ",IF(AW206="","",AW$4),", ",IF(AX206="","",AX$4)),"_")</f>
        <v>30-60m, 60-120m, 120m+</v>
      </c>
      <c r="AQ206" s="72" t="str">
        <f>AU$4</f>
        <v>0-30m</v>
      </c>
      <c r="AR206" s="72"/>
      <c r="AS206" s="72"/>
      <c r="AT206" s="72"/>
      <c r="AU206" s="72"/>
      <c r="AV206" s="72" t="str">
        <f>AV$4</f>
        <v>30-60m</v>
      </c>
      <c r="AW206" s="72" t="str">
        <f>AW$4</f>
        <v>60-120m</v>
      </c>
      <c r="AX206" s="72" t="str">
        <f>AX$4</f>
        <v>120m+</v>
      </c>
      <c r="AY206"/>
      <c r="AZ206" s="70" t="s">
        <v>329</v>
      </c>
      <c r="BA206" s="72" t="s">
        <v>329</v>
      </c>
      <c r="BB206"/>
      <c r="BC206" s="72" t="s">
        <v>331</v>
      </c>
      <c r="BD206" s="72"/>
      <c r="BE206"/>
      <c r="BF206" s="72" t="s">
        <v>329</v>
      </c>
      <c r="BG206" s="67" t="str">
        <f t="shared" si="139"/>
        <v>36_months</v>
      </c>
      <c r="BH206" s="67" t="str">
        <f t="shared" si="140"/>
        <v>12_months</v>
      </c>
      <c r="BI206" s="67"/>
      <c r="BJ206" s="71" t="str">
        <f t="shared" si="141"/>
        <v>36_months</v>
      </c>
      <c r="BK206"/>
      <c r="BL206" s="70" t="s">
        <v>329</v>
      </c>
      <c r="BM206" s="71" t="str">
        <f t="shared" si="142"/>
        <v>active_standby</v>
      </c>
      <c r="BN206" s="71" t="str">
        <f t="shared" si="143"/>
        <v>none</v>
      </c>
      <c r="BO206" s="71"/>
      <c r="BP206" s="72" t="str">
        <f t="shared" si="144"/>
        <v>active_standby</v>
      </c>
      <c r="BQ206" s="72"/>
      <c r="BR206"/>
      <c r="BS206" s="72" t="s">
        <v>331</v>
      </c>
      <c r="BT206" s="72"/>
      <c r="BU206" s="72"/>
      <c r="BV206"/>
      <c r="BW206" s="72" t="s">
        <v>331</v>
      </c>
      <c r="BX206" s="72"/>
      <c r="BY206"/>
      <c r="BZ206" s="72" t="s">
        <v>331</v>
      </c>
      <c r="CA206" s="71"/>
      <c r="CB206"/>
      <c r="CC206" s="72" t="s">
        <v>331</v>
      </c>
      <c r="CD206" s="71"/>
      <c r="CE206"/>
      <c r="CF206" s="72" t="s">
        <v>331</v>
      </c>
      <c r="CG206" s="71"/>
      <c r="CH206"/>
      <c r="CI206" s="72" t="s">
        <v>331</v>
      </c>
      <c r="CJ206" s="71"/>
      <c r="CK206" s="71"/>
      <c r="CL206"/>
      <c r="CM206" s="72" t="s">
        <v>331</v>
      </c>
      <c r="CN206" s="71"/>
      <c r="CO206" s="71"/>
      <c r="CP206" s="71"/>
      <c r="CQ206"/>
      <c r="CR206" s="72" t="s">
        <v>331</v>
      </c>
      <c r="CS206" s="71"/>
      <c r="CT206" s="71"/>
      <c r="CU206"/>
      <c r="CV206" s="72" t="s">
        <v>331</v>
      </c>
      <c r="CW206" s="67"/>
      <c r="AMH206" s="73"/>
      <c r="AMI206" s="73"/>
      <c r="AMJ206" s="73"/>
    </row>
    <row r="207" spans="1:1024" s="76" customFormat="1" x14ac:dyDescent="0.25">
      <c r="A207" s="65" t="s">
        <v>110</v>
      </c>
      <c r="B207" s="66" t="s">
        <v>111</v>
      </c>
      <c r="C207" s="65" t="s">
        <v>239</v>
      </c>
      <c r="D207" s="67" t="s">
        <v>240</v>
      </c>
      <c r="E207" s="68" t="s">
        <v>847</v>
      </c>
      <c r="F207" s="67" t="s">
        <v>845</v>
      </c>
      <c r="G207" s="67" t="s">
        <v>846</v>
      </c>
      <c r="H207" s="67" t="s">
        <v>113</v>
      </c>
      <c r="I207" s="67">
        <v>4</v>
      </c>
      <c r="J207" s="67" t="s">
        <v>631</v>
      </c>
      <c r="K207" s="67" t="s">
        <v>683</v>
      </c>
      <c r="L207" s="67" t="s">
        <v>839</v>
      </c>
      <c r="M207" s="69" t="s">
        <v>694</v>
      </c>
      <c r="N207" s="67" t="s">
        <v>685</v>
      </c>
      <c r="O207" s="67"/>
      <c r="P207" s="67" t="s">
        <v>325</v>
      </c>
      <c r="Q207" s="67"/>
      <c r="R207" s="82"/>
      <c r="S207" s="67"/>
      <c r="T207"/>
      <c r="U207" s="72" t="s">
        <v>331</v>
      </c>
      <c r="V207" s="72"/>
      <c r="W207"/>
      <c r="X207" s="72" t="s">
        <v>331</v>
      </c>
      <c r="Y207" s="72"/>
      <c r="Z207"/>
      <c r="AA207" s="72" t="s">
        <v>331</v>
      </c>
      <c r="AB207" s="72"/>
      <c r="AC207"/>
      <c r="AD207" s="72" t="s">
        <v>329</v>
      </c>
      <c r="AE207" s="67" t="str">
        <f t="shared" si="135"/>
        <v>4h_24_7</v>
      </c>
      <c r="AF207" s="67" t="str">
        <f t="shared" si="136"/>
        <v>4h_bhbd</v>
      </c>
      <c r="AG207" s="67"/>
      <c r="AH207" s="71"/>
      <c r="AI207" s="72" t="str">
        <f t="shared" si="137"/>
        <v>4h_24_7</v>
      </c>
      <c r="AJ207" s="72"/>
      <c r="AK207"/>
      <c r="AL207" s="72" t="s">
        <v>331</v>
      </c>
      <c r="AM207" s="72"/>
      <c r="AN207"/>
      <c r="AO207" s="72" t="s">
        <v>331</v>
      </c>
      <c r="AP207" s="72"/>
      <c r="AQ207" s="72"/>
      <c r="AR207" s="72"/>
      <c r="AS207" s="72"/>
      <c r="AT207" s="72"/>
      <c r="AU207" s="72"/>
      <c r="AV207" s="72"/>
      <c r="AW207" s="72"/>
      <c r="AX207" s="72"/>
      <c r="AY207"/>
      <c r="AZ207" s="70" t="s">
        <v>329</v>
      </c>
      <c r="BA207" s="72" t="s">
        <v>329</v>
      </c>
      <c r="BB207"/>
      <c r="BC207" s="72" t="s">
        <v>331</v>
      </c>
      <c r="BD207" s="72"/>
      <c r="BE207"/>
      <c r="BF207" s="72" t="s">
        <v>329</v>
      </c>
      <c r="BG207" s="67" t="str">
        <f t="shared" si="139"/>
        <v>36_months</v>
      </c>
      <c r="BH207" s="67" t="str">
        <f t="shared" si="140"/>
        <v>12_months</v>
      </c>
      <c r="BI207" s="67"/>
      <c r="BJ207" s="71" t="str">
        <f t="shared" si="141"/>
        <v>36_months</v>
      </c>
      <c r="BK207"/>
      <c r="BL207" s="70" t="s">
        <v>329</v>
      </c>
      <c r="BM207" s="71" t="str">
        <f t="shared" si="142"/>
        <v>active_standby</v>
      </c>
      <c r="BN207" s="71" t="str">
        <f t="shared" si="143"/>
        <v>none</v>
      </c>
      <c r="BO207" s="71"/>
      <c r="BP207" s="72" t="str">
        <f t="shared" si="144"/>
        <v>active_standby</v>
      </c>
      <c r="BQ207" s="72"/>
      <c r="BR207"/>
      <c r="BS207" s="72" t="s">
        <v>331</v>
      </c>
      <c r="BT207" s="72"/>
      <c r="BU207" s="72"/>
      <c r="BV207"/>
      <c r="BW207" s="72" t="s">
        <v>331</v>
      </c>
      <c r="BX207" s="72"/>
      <c r="BY207"/>
      <c r="BZ207" s="72" t="s">
        <v>331</v>
      </c>
      <c r="CA207" s="71"/>
      <c r="CB207"/>
      <c r="CC207" s="72" t="s">
        <v>331</v>
      </c>
      <c r="CD207" s="71"/>
      <c r="CE207"/>
      <c r="CF207" s="72" t="s">
        <v>331</v>
      </c>
      <c r="CG207" s="71"/>
      <c r="CH207"/>
      <c r="CI207" s="72" t="s">
        <v>331</v>
      </c>
      <c r="CJ207" s="71"/>
      <c r="CK207" s="71"/>
      <c r="CL207"/>
      <c r="CM207" s="72" t="s">
        <v>331</v>
      </c>
      <c r="CN207" s="71"/>
      <c r="CO207" s="71"/>
      <c r="CP207" s="71"/>
      <c r="CQ207"/>
      <c r="CR207" s="72" t="s">
        <v>331</v>
      </c>
      <c r="CS207" s="71"/>
      <c r="CT207" s="71"/>
      <c r="CU207"/>
      <c r="CV207" s="72" t="s">
        <v>331</v>
      </c>
      <c r="CW207" s="67"/>
      <c r="AMH207" s="73"/>
      <c r="AMI207" s="73"/>
      <c r="AMJ207" s="73"/>
    </row>
    <row r="208" spans="1:1024" s="76" customFormat="1" x14ac:dyDescent="0.25">
      <c r="A208" s="65" t="s">
        <v>110</v>
      </c>
      <c r="B208" s="66" t="s">
        <v>111</v>
      </c>
      <c r="C208" s="65" t="s">
        <v>239</v>
      </c>
      <c r="D208" s="67" t="str">
        <f>VLOOKUP(C208,'[1]PRODUCT LINES'!B:C,2,0)</f>
        <v>PREMIUM-FIBRE-500M</v>
      </c>
      <c r="E208" s="68" t="s">
        <v>848</v>
      </c>
      <c r="F208" s="67" t="s">
        <v>849</v>
      </c>
      <c r="G208" s="67" t="s">
        <v>850</v>
      </c>
      <c r="H208" s="67" t="s">
        <v>113</v>
      </c>
      <c r="I208" s="67">
        <v>1</v>
      </c>
      <c r="J208" s="67" t="s">
        <v>631</v>
      </c>
      <c r="K208" s="67" t="s">
        <v>683</v>
      </c>
      <c r="L208" s="67" t="s">
        <v>839</v>
      </c>
      <c r="M208" s="69" t="s">
        <v>699</v>
      </c>
      <c r="N208" s="67" t="s">
        <v>685</v>
      </c>
      <c r="O208" s="67"/>
      <c r="P208" s="67" t="s">
        <v>443</v>
      </c>
      <c r="Q208" s="67"/>
      <c r="R208" s="82"/>
      <c r="S208" s="67"/>
      <c r="T208"/>
      <c r="U208" s="72" t="s">
        <v>331</v>
      </c>
      <c r="V208" s="72"/>
      <c r="W208"/>
      <c r="X208" s="72" t="s">
        <v>331</v>
      </c>
      <c r="Y208" s="72"/>
      <c r="Z208"/>
      <c r="AA208" s="72" t="s">
        <v>331</v>
      </c>
      <c r="AB208" s="72"/>
      <c r="AC208"/>
      <c r="AD208" s="72" t="s">
        <v>329</v>
      </c>
      <c r="AE208" s="71" t="s">
        <v>292</v>
      </c>
      <c r="AF208" s="71" t="s">
        <v>291</v>
      </c>
      <c r="AG208" s="71"/>
      <c r="AH208" s="72"/>
      <c r="AI208" s="72" t="s">
        <v>292</v>
      </c>
      <c r="AJ208" s="72"/>
      <c r="AK208"/>
      <c r="AL208" s="72" t="s">
        <v>331</v>
      </c>
      <c r="AM208" s="72"/>
      <c r="AN208"/>
      <c r="AO208" s="72" t="s">
        <v>329</v>
      </c>
      <c r="AP208" s="72" t="s">
        <v>700</v>
      </c>
      <c r="AQ208" s="72" t="s">
        <v>297</v>
      </c>
      <c r="AR208" s="72"/>
      <c r="AS208" s="72"/>
      <c r="AT208" s="72"/>
      <c r="AU208" s="72"/>
      <c r="AV208" s="72" t="s">
        <v>298</v>
      </c>
      <c r="AW208" s="72" t="s">
        <v>299</v>
      </c>
      <c r="AX208" s="72" t="s">
        <v>300</v>
      </c>
      <c r="AY208"/>
      <c r="AZ208" s="70" t="s">
        <v>329</v>
      </c>
      <c r="BA208" s="70" t="s">
        <v>330</v>
      </c>
      <c r="BB208"/>
      <c r="BC208" s="72" t="s">
        <v>331</v>
      </c>
      <c r="BD208" s="72"/>
      <c r="BE208"/>
      <c r="BF208" s="72" t="s">
        <v>329</v>
      </c>
      <c r="BG208" s="71" t="s">
        <v>302</v>
      </c>
      <c r="BH208" s="71" t="s">
        <v>301</v>
      </c>
      <c r="BI208" s="71"/>
      <c r="BJ208" s="72" t="s">
        <v>302</v>
      </c>
      <c r="BK208"/>
      <c r="BL208" s="72" t="s">
        <v>329</v>
      </c>
      <c r="BM208" s="71" t="s">
        <v>303</v>
      </c>
      <c r="BN208" s="72" t="s">
        <v>290</v>
      </c>
      <c r="BO208" s="72"/>
      <c r="BP208" s="72" t="s">
        <v>303</v>
      </c>
      <c r="BQ208" s="72"/>
      <c r="BR208"/>
      <c r="BS208" s="72" t="s">
        <v>331</v>
      </c>
      <c r="BT208" s="72"/>
      <c r="BU208" s="72"/>
      <c r="BV208"/>
      <c r="BW208" s="72" t="s">
        <v>331</v>
      </c>
      <c r="BX208" s="72"/>
      <c r="BY208"/>
      <c r="BZ208" s="72" t="s">
        <v>331</v>
      </c>
      <c r="CA208" s="71"/>
      <c r="CB208"/>
      <c r="CC208" s="72" t="s">
        <v>331</v>
      </c>
      <c r="CD208" s="71"/>
      <c r="CE208"/>
      <c r="CF208" s="72" t="s">
        <v>331</v>
      </c>
      <c r="CG208" s="71"/>
      <c r="CH208"/>
      <c r="CI208" s="72" t="s">
        <v>331</v>
      </c>
      <c r="CJ208" s="71"/>
      <c r="CK208" s="71"/>
      <c r="CL208"/>
      <c r="CM208" s="72" t="s">
        <v>331</v>
      </c>
      <c r="CN208" s="71"/>
      <c r="CO208" s="71"/>
      <c r="CP208" s="71"/>
      <c r="CQ208"/>
      <c r="CR208" s="72" t="s">
        <v>331</v>
      </c>
      <c r="CS208" s="71"/>
      <c r="CT208" s="71"/>
      <c r="CU208"/>
      <c r="CV208" s="72" t="s">
        <v>331</v>
      </c>
      <c r="CW208" s="67"/>
      <c r="AMH208" s="73"/>
      <c r="AMI208" s="73"/>
      <c r="AMJ208" s="73"/>
    </row>
    <row r="209" spans="1:1024" s="76" customFormat="1" x14ac:dyDescent="0.25">
      <c r="A209" s="65" t="s">
        <v>110</v>
      </c>
      <c r="B209" s="66" t="s">
        <v>111</v>
      </c>
      <c r="C209" s="65" t="s">
        <v>239</v>
      </c>
      <c r="D209" s="67" t="str">
        <f>VLOOKUP(C209,'[1]PRODUCT LINES'!B:C,2,0)</f>
        <v>PREMIUM-FIBRE-500M</v>
      </c>
      <c r="E209" s="68" t="s">
        <v>851</v>
      </c>
      <c r="F209" s="67" t="s">
        <v>852</v>
      </c>
      <c r="G209" s="67" t="s">
        <v>853</v>
      </c>
      <c r="H209" s="67" t="s">
        <v>113</v>
      </c>
      <c r="I209" s="67">
        <v>6</v>
      </c>
      <c r="J209" s="67" t="s">
        <v>631</v>
      </c>
      <c r="K209" s="67" t="s">
        <v>683</v>
      </c>
      <c r="L209" s="67" t="s">
        <v>839</v>
      </c>
      <c r="M209" s="69" t="s">
        <v>704</v>
      </c>
      <c r="N209" s="67" t="s">
        <v>685</v>
      </c>
      <c r="O209" s="67"/>
      <c r="P209" s="67" t="s">
        <v>443</v>
      </c>
      <c r="Q209" s="67"/>
      <c r="R209" s="82"/>
      <c r="S209" s="67"/>
      <c r="T209"/>
      <c r="U209" s="72" t="s">
        <v>331</v>
      </c>
      <c r="V209" s="72"/>
      <c r="W209"/>
      <c r="X209" s="72" t="s">
        <v>331</v>
      </c>
      <c r="Y209" s="72"/>
      <c r="Z209"/>
      <c r="AA209" s="72" t="s">
        <v>331</v>
      </c>
      <c r="AB209" s="72"/>
      <c r="AC209"/>
      <c r="AD209" s="72" t="s">
        <v>329</v>
      </c>
      <c r="AE209" s="71" t="s">
        <v>292</v>
      </c>
      <c r="AF209" s="71" t="s">
        <v>291</v>
      </c>
      <c r="AG209" s="71"/>
      <c r="AH209" s="72"/>
      <c r="AI209" s="72" t="s">
        <v>292</v>
      </c>
      <c r="AJ209" s="72"/>
      <c r="AK209"/>
      <c r="AL209" s="72" t="s">
        <v>331</v>
      </c>
      <c r="AM209" s="72"/>
      <c r="AN209"/>
      <c r="AO209" s="72" t="s">
        <v>329</v>
      </c>
      <c r="AP209" s="72" t="s">
        <v>700</v>
      </c>
      <c r="AQ209" s="72" t="s">
        <v>297</v>
      </c>
      <c r="AR209" s="72"/>
      <c r="AS209" s="72"/>
      <c r="AT209" s="72"/>
      <c r="AU209" s="72"/>
      <c r="AV209" s="72" t="s">
        <v>298</v>
      </c>
      <c r="AW209" s="72" t="s">
        <v>299</v>
      </c>
      <c r="AX209" s="72" t="s">
        <v>300</v>
      </c>
      <c r="AY209"/>
      <c r="AZ209" s="70" t="s">
        <v>329</v>
      </c>
      <c r="BA209" s="70" t="s">
        <v>330</v>
      </c>
      <c r="BB209"/>
      <c r="BC209" s="72" t="s">
        <v>331</v>
      </c>
      <c r="BD209" s="72"/>
      <c r="BE209"/>
      <c r="BF209" s="72" t="s">
        <v>329</v>
      </c>
      <c r="BG209" s="71" t="s">
        <v>302</v>
      </c>
      <c r="BH209" s="71" t="s">
        <v>301</v>
      </c>
      <c r="BI209" s="71"/>
      <c r="BJ209" s="72" t="s">
        <v>302</v>
      </c>
      <c r="BK209"/>
      <c r="BL209" s="72" t="s">
        <v>329</v>
      </c>
      <c r="BM209" s="71" t="s">
        <v>303</v>
      </c>
      <c r="BN209" s="72" t="s">
        <v>290</v>
      </c>
      <c r="BO209" s="72"/>
      <c r="BP209" s="72" t="s">
        <v>303</v>
      </c>
      <c r="BQ209" s="72"/>
      <c r="BR209"/>
      <c r="BS209" s="72" t="s">
        <v>331</v>
      </c>
      <c r="BT209" s="72"/>
      <c r="BU209" s="72"/>
      <c r="BV209"/>
      <c r="BW209" s="72" t="s">
        <v>331</v>
      </c>
      <c r="BX209" s="72"/>
      <c r="BY209"/>
      <c r="BZ209" s="72" t="s">
        <v>331</v>
      </c>
      <c r="CA209" s="71"/>
      <c r="CB209"/>
      <c r="CC209" s="72" t="s">
        <v>331</v>
      </c>
      <c r="CD209" s="71"/>
      <c r="CE209"/>
      <c r="CF209" s="72" t="s">
        <v>331</v>
      </c>
      <c r="CG209" s="71"/>
      <c r="CH209"/>
      <c r="CI209" s="72" t="s">
        <v>331</v>
      </c>
      <c r="CJ209" s="71"/>
      <c r="CK209" s="71"/>
      <c r="CL209"/>
      <c r="CM209" s="72" t="s">
        <v>331</v>
      </c>
      <c r="CN209" s="71"/>
      <c r="CO209" s="71"/>
      <c r="CP209" s="71"/>
      <c r="CQ209"/>
      <c r="CR209" s="72" t="s">
        <v>331</v>
      </c>
      <c r="CS209" s="71"/>
      <c r="CT209" s="71"/>
      <c r="CU209"/>
      <c r="CV209" s="72" t="s">
        <v>331</v>
      </c>
      <c r="CW209" s="67"/>
      <c r="AMH209" s="73"/>
      <c r="AMI209" s="73"/>
      <c r="AMJ209" s="73"/>
    </row>
    <row r="210" spans="1:1024" s="76" customFormat="1" x14ac:dyDescent="0.25">
      <c r="A210" s="65" t="s">
        <v>110</v>
      </c>
      <c r="B210" s="66" t="s">
        <v>111</v>
      </c>
      <c r="C210" s="65" t="s">
        <v>239</v>
      </c>
      <c r="D210" s="67" t="str">
        <f>VLOOKUP(C210,'[1]PRODUCT LINES'!B:C,2,0)</f>
        <v>PREMIUM-FIBRE-500M</v>
      </c>
      <c r="E210" s="68" t="s">
        <v>854</v>
      </c>
      <c r="F210" s="67" t="s">
        <v>855</v>
      </c>
      <c r="G210" s="67" t="s">
        <v>856</v>
      </c>
      <c r="H210" s="67" t="s">
        <v>113</v>
      </c>
      <c r="I210" s="67">
        <v>7</v>
      </c>
      <c r="J210" s="67" t="s">
        <v>631</v>
      </c>
      <c r="K210" s="67" t="s">
        <v>683</v>
      </c>
      <c r="L210" s="67" t="s">
        <v>839</v>
      </c>
      <c r="M210" s="69" t="s">
        <v>708</v>
      </c>
      <c r="N210" s="67" t="s">
        <v>685</v>
      </c>
      <c r="O210" s="67"/>
      <c r="P210" s="67" t="s">
        <v>443</v>
      </c>
      <c r="Q210" s="67"/>
      <c r="R210" s="82"/>
      <c r="S210" s="67"/>
      <c r="T210"/>
      <c r="U210" s="72" t="s">
        <v>331</v>
      </c>
      <c r="V210" s="72"/>
      <c r="W210"/>
      <c r="X210" s="72" t="s">
        <v>331</v>
      </c>
      <c r="Y210" s="72"/>
      <c r="Z210"/>
      <c r="AA210" s="72" t="s">
        <v>331</v>
      </c>
      <c r="AB210" s="72"/>
      <c r="AC210"/>
      <c r="AD210" s="72" t="s">
        <v>329</v>
      </c>
      <c r="AE210" s="71" t="s">
        <v>292</v>
      </c>
      <c r="AF210" s="71" t="s">
        <v>291</v>
      </c>
      <c r="AG210" s="71"/>
      <c r="AH210" s="72"/>
      <c r="AI210" s="72" t="s">
        <v>292</v>
      </c>
      <c r="AJ210" s="72"/>
      <c r="AK210"/>
      <c r="AL210" s="72" t="s">
        <v>331</v>
      </c>
      <c r="AM210" s="72"/>
      <c r="AN210"/>
      <c r="AO210" s="72" t="s">
        <v>329</v>
      </c>
      <c r="AP210" s="72" t="s">
        <v>700</v>
      </c>
      <c r="AQ210" s="72" t="s">
        <v>297</v>
      </c>
      <c r="AR210" s="72"/>
      <c r="AS210" s="72"/>
      <c r="AT210" s="72"/>
      <c r="AU210" s="72"/>
      <c r="AV210" s="72" t="s">
        <v>298</v>
      </c>
      <c r="AW210" s="72" t="s">
        <v>299</v>
      </c>
      <c r="AX210" s="72" t="s">
        <v>300</v>
      </c>
      <c r="AY210"/>
      <c r="AZ210" s="70" t="s">
        <v>329</v>
      </c>
      <c r="BA210" s="70" t="s">
        <v>330</v>
      </c>
      <c r="BB210"/>
      <c r="BC210" s="72" t="s">
        <v>331</v>
      </c>
      <c r="BD210" s="72"/>
      <c r="BE210"/>
      <c r="BF210" s="72" t="s">
        <v>329</v>
      </c>
      <c r="BG210" s="71" t="s">
        <v>302</v>
      </c>
      <c r="BH210" s="71" t="s">
        <v>301</v>
      </c>
      <c r="BI210" s="71"/>
      <c r="BJ210" s="72" t="s">
        <v>302</v>
      </c>
      <c r="BK210"/>
      <c r="BL210" s="72" t="s">
        <v>329</v>
      </c>
      <c r="BM210" s="71" t="s">
        <v>303</v>
      </c>
      <c r="BN210" s="72" t="s">
        <v>290</v>
      </c>
      <c r="BO210" s="72"/>
      <c r="BP210" s="72" t="s">
        <v>303</v>
      </c>
      <c r="BQ210" s="72"/>
      <c r="BR210"/>
      <c r="BS210" s="72" t="s">
        <v>331</v>
      </c>
      <c r="BT210" s="72"/>
      <c r="BU210" s="72"/>
      <c r="BV210"/>
      <c r="BW210" s="72" t="s">
        <v>331</v>
      </c>
      <c r="BX210" s="72"/>
      <c r="BY210"/>
      <c r="BZ210" s="72" t="s">
        <v>331</v>
      </c>
      <c r="CA210" s="71"/>
      <c r="CB210"/>
      <c r="CC210" s="72" t="s">
        <v>331</v>
      </c>
      <c r="CD210" s="71"/>
      <c r="CE210"/>
      <c r="CF210" s="72" t="s">
        <v>331</v>
      </c>
      <c r="CG210" s="71"/>
      <c r="CH210"/>
      <c r="CI210" s="72" t="s">
        <v>331</v>
      </c>
      <c r="CJ210" s="71"/>
      <c r="CK210" s="71"/>
      <c r="CL210"/>
      <c r="CM210" s="72" t="s">
        <v>331</v>
      </c>
      <c r="CN210" s="71"/>
      <c r="CO210" s="71"/>
      <c r="CP210" s="71"/>
      <c r="CQ210"/>
      <c r="CR210" s="72" t="s">
        <v>331</v>
      </c>
      <c r="CS210" s="71"/>
      <c r="CT210" s="71"/>
      <c r="CU210"/>
      <c r="CV210" s="72" t="s">
        <v>331</v>
      </c>
      <c r="CW210" s="67"/>
      <c r="AMH210" s="73"/>
      <c r="AMI210" s="73"/>
      <c r="AMJ210" s="73"/>
    </row>
    <row r="211" spans="1:1024" s="76" customFormat="1" x14ac:dyDescent="0.25">
      <c r="A211" s="65" t="s">
        <v>110</v>
      </c>
      <c r="B211" s="66" t="s">
        <v>111</v>
      </c>
      <c r="C211" s="65" t="s">
        <v>239</v>
      </c>
      <c r="D211" s="67" t="str">
        <f>VLOOKUP(C211,'[1]PRODUCT LINES'!B:C,2,0)</f>
        <v>PREMIUM-FIBRE-500M</v>
      </c>
      <c r="E211" s="68" t="s">
        <v>857</v>
      </c>
      <c r="F211" s="67" t="s">
        <v>858</v>
      </c>
      <c r="G211" s="67" t="s">
        <v>859</v>
      </c>
      <c r="H211" s="67" t="s">
        <v>113</v>
      </c>
      <c r="I211" s="67">
        <v>8</v>
      </c>
      <c r="J211" s="67" t="s">
        <v>631</v>
      </c>
      <c r="K211" s="67" t="s">
        <v>683</v>
      </c>
      <c r="L211" s="67" t="s">
        <v>839</v>
      </c>
      <c r="M211" s="69" t="s">
        <v>712</v>
      </c>
      <c r="N211" s="67" t="s">
        <v>685</v>
      </c>
      <c r="O211" s="67"/>
      <c r="P211" s="67" t="s">
        <v>443</v>
      </c>
      <c r="Q211" s="67"/>
      <c r="R211" s="82"/>
      <c r="S211" s="67"/>
      <c r="T211"/>
      <c r="U211" s="72" t="s">
        <v>331</v>
      </c>
      <c r="V211" s="72"/>
      <c r="W211"/>
      <c r="X211" s="72" t="s">
        <v>331</v>
      </c>
      <c r="Y211" s="72"/>
      <c r="Z211"/>
      <c r="AA211" s="72" t="s">
        <v>331</v>
      </c>
      <c r="AB211" s="72"/>
      <c r="AC211"/>
      <c r="AD211" s="72" t="s">
        <v>329</v>
      </c>
      <c r="AE211" s="71" t="s">
        <v>292</v>
      </c>
      <c r="AF211" s="71" t="s">
        <v>291</v>
      </c>
      <c r="AG211" s="71"/>
      <c r="AH211" s="72"/>
      <c r="AI211" s="72" t="s">
        <v>292</v>
      </c>
      <c r="AJ211" s="72"/>
      <c r="AK211"/>
      <c r="AL211" s="72" t="s">
        <v>331</v>
      </c>
      <c r="AM211" s="72"/>
      <c r="AN211"/>
      <c r="AO211" s="72" t="s">
        <v>329</v>
      </c>
      <c r="AP211" s="72" t="s">
        <v>700</v>
      </c>
      <c r="AQ211" s="72" t="s">
        <v>297</v>
      </c>
      <c r="AR211" s="72"/>
      <c r="AS211" s="72"/>
      <c r="AT211" s="72"/>
      <c r="AU211" s="72"/>
      <c r="AV211" s="72" t="s">
        <v>298</v>
      </c>
      <c r="AW211" s="72" t="s">
        <v>299</v>
      </c>
      <c r="AX211" s="72" t="s">
        <v>300</v>
      </c>
      <c r="AY211"/>
      <c r="AZ211" s="70" t="s">
        <v>329</v>
      </c>
      <c r="BA211" s="70" t="s">
        <v>330</v>
      </c>
      <c r="BB211"/>
      <c r="BC211" s="72" t="s">
        <v>331</v>
      </c>
      <c r="BD211" s="72"/>
      <c r="BE211"/>
      <c r="BF211" s="72" t="s">
        <v>329</v>
      </c>
      <c r="BG211" s="71" t="s">
        <v>302</v>
      </c>
      <c r="BH211" s="71" t="s">
        <v>301</v>
      </c>
      <c r="BI211" s="71"/>
      <c r="BJ211" s="72" t="s">
        <v>302</v>
      </c>
      <c r="BK211"/>
      <c r="BL211" s="72" t="s">
        <v>329</v>
      </c>
      <c r="BM211" s="71" t="s">
        <v>303</v>
      </c>
      <c r="BN211" s="72" t="s">
        <v>290</v>
      </c>
      <c r="BO211" s="72"/>
      <c r="BP211" s="72" t="s">
        <v>303</v>
      </c>
      <c r="BQ211" s="72"/>
      <c r="BR211"/>
      <c r="BS211" s="72" t="s">
        <v>331</v>
      </c>
      <c r="BT211" s="72"/>
      <c r="BU211" s="72"/>
      <c r="BV211"/>
      <c r="BW211" s="72" t="s">
        <v>331</v>
      </c>
      <c r="BX211" s="72"/>
      <c r="BY211"/>
      <c r="BZ211" s="72" t="s">
        <v>331</v>
      </c>
      <c r="CA211" s="71"/>
      <c r="CB211"/>
      <c r="CC211" s="72" t="s">
        <v>331</v>
      </c>
      <c r="CD211" s="71"/>
      <c r="CE211"/>
      <c r="CF211" s="72" t="s">
        <v>331</v>
      </c>
      <c r="CG211" s="71"/>
      <c r="CH211"/>
      <c r="CI211" s="72" t="s">
        <v>331</v>
      </c>
      <c r="CJ211" s="71"/>
      <c r="CK211" s="71"/>
      <c r="CL211"/>
      <c r="CM211" s="72" t="s">
        <v>331</v>
      </c>
      <c r="CN211" s="71"/>
      <c r="CO211" s="71"/>
      <c r="CP211" s="71"/>
      <c r="CQ211"/>
      <c r="CR211" s="72" t="s">
        <v>331</v>
      </c>
      <c r="CS211" s="71"/>
      <c r="CT211" s="71"/>
      <c r="CU211"/>
      <c r="CV211" s="72" t="s">
        <v>331</v>
      </c>
      <c r="CW211" s="67"/>
      <c r="AMH211" s="73"/>
      <c r="AMI211" s="73"/>
      <c r="AMJ211" s="73"/>
    </row>
    <row r="212" spans="1:1024" s="76" customFormat="1" x14ac:dyDescent="0.25">
      <c r="T212"/>
      <c r="U212" s="78" t="s">
        <v>331</v>
      </c>
      <c r="V212" s="78"/>
      <c r="W212"/>
      <c r="X212" s="78" t="s">
        <v>331</v>
      </c>
      <c r="Y212" s="78"/>
      <c r="Z212"/>
      <c r="AA212" s="78" t="s">
        <v>331</v>
      </c>
      <c r="AB212" s="78"/>
      <c r="AC212"/>
      <c r="AD212" s="78"/>
      <c r="AE212" s="73"/>
      <c r="AF212" s="73"/>
      <c r="AG212" s="73"/>
      <c r="AH212" s="78"/>
      <c r="AI212" s="78"/>
      <c r="AJ212" s="78"/>
      <c r="AK212"/>
      <c r="AL212" s="78"/>
      <c r="AM212" s="78"/>
      <c r="AN212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/>
      <c r="AZ212" s="78"/>
      <c r="BA212" s="78"/>
      <c r="BB212"/>
      <c r="BC212" s="78"/>
      <c r="BD212" s="78"/>
      <c r="BE212"/>
      <c r="BF212" s="78"/>
      <c r="BG212" s="73"/>
      <c r="BH212" s="73"/>
      <c r="BI212" s="73"/>
      <c r="BJ212" s="78"/>
      <c r="BK212"/>
      <c r="BL212" s="78"/>
      <c r="BM212" s="78"/>
      <c r="BN212" s="78"/>
      <c r="BO212" s="78"/>
      <c r="BP212" s="78"/>
      <c r="BQ212" s="78"/>
      <c r="BR212"/>
      <c r="BS212" s="78"/>
      <c r="BT212" s="78"/>
      <c r="BU212" s="78"/>
      <c r="BV212"/>
      <c r="BW212" s="78"/>
      <c r="BX212" s="78"/>
      <c r="BY212"/>
      <c r="BZ212" s="73"/>
      <c r="CA212" s="73"/>
      <c r="CB212"/>
      <c r="CC212" s="73"/>
      <c r="CD212" s="73"/>
      <c r="CE212"/>
      <c r="CF212" s="73"/>
      <c r="CG212" s="73"/>
      <c r="CH212"/>
      <c r="CI212" s="73"/>
      <c r="CJ212" s="73"/>
      <c r="CK212" s="73"/>
      <c r="CL212"/>
      <c r="CM212" s="73"/>
      <c r="CN212" s="73"/>
      <c r="CO212" s="73"/>
      <c r="CP212" s="73"/>
      <c r="CQ212"/>
      <c r="CR212" s="73"/>
      <c r="CS212" s="73"/>
      <c r="CT212" s="73"/>
      <c r="CU212"/>
      <c r="CV212" s="73"/>
      <c r="CW212" s="73"/>
      <c r="AMH212" s="73"/>
      <c r="AMI212" s="73"/>
      <c r="AMJ212" s="73"/>
    </row>
    <row r="213" spans="1:1024" s="76" customFormat="1" x14ac:dyDescent="0.25">
      <c r="A213" s="65" t="s">
        <v>110</v>
      </c>
      <c r="B213" s="66" t="s">
        <v>111</v>
      </c>
      <c r="C213" s="65" t="s">
        <v>242</v>
      </c>
      <c r="D213" s="67" t="s">
        <v>243</v>
      </c>
      <c r="E213" s="68" t="s">
        <v>860</v>
      </c>
      <c r="F213" s="67" t="s">
        <v>861</v>
      </c>
      <c r="G213" s="67" t="s">
        <v>862</v>
      </c>
      <c r="H213" s="67" t="s">
        <v>113</v>
      </c>
      <c r="I213" s="67">
        <v>3</v>
      </c>
      <c r="J213" s="67" t="s">
        <v>631</v>
      </c>
      <c r="K213" s="67" t="s">
        <v>683</v>
      </c>
      <c r="L213" s="67" t="s">
        <v>863</v>
      </c>
      <c r="M213" s="69" t="s">
        <v>684</v>
      </c>
      <c r="N213" s="67" t="s">
        <v>685</v>
      </c>
      <c r="O213" s="67"/>
      <c r="P213" s="67" t="s">
        <v>443</v>
      </c>
      <c r="Q213" s="67"/>
      <c r="R213" s="82"/>
      <c r="S213" s="67"/>
      <c r="T213"/>
      <c r="U213" s="72" t="s">
        <v>331</v>
      </c>
      <c r="V213" s="72"/>
      <c r="W213"/>
      <c r="X213" s="72" t="s">
        <v>331</v>
      </c>
      <c r="Y213" s="72"/>
      <c r="Z213"/>
      <c r="AA213" s="72" t="s">
        <v>331</v>
      </c>
      <c r="AB213" s="72"/>
      <c r="AC213"/>
      <c r="AD213" s="72" t="s">
        <v>329</v>
      </c>
      <c r="AE213" s="67" t="str">
        <f t="shared" ref="AE213:AE219" si="145">IF(AD213="true",CONCATENATE(IF(AG213="","",CONCATENATE(AG213,", ")),IF(AH213="","",CONCATENATE(AH213, ", ")),IF(AI213="","",AI213)),"_")</f>
        <v>4h_24_7</v>
      </c>
      <c r="AF213" s="67" t="str">
        <f t="shared" ref="AF213:AF219" si="146">$AH$4</f>
        <v>4h_bhbd</v>
      </c>
      <c r="AG213" s="67"/>
      <c r="AH213" s="71"/>
      <c r="AI213" s="72" t="str">
        <f t="shared" ref="AI213:AI219" si="147">AI$4</f>
        <v>4h_24_7</v>
      </c>
      <c r="AJ213" s="72"/>
      <c r="AK213"/>
      <c r="AL213" s="72" t="s">
        <v>331</v>
      </c>
      <c r="AM213" s="72"/>
      <c r="AN213"/>
      <c r="AO213" s="72" t="s">
        <v>329</v>
      </c>
      <c r="AP213" s="71" t="str">
        <f>IF(AO213="true",CONCATENATE(IF(AU213="","",CONCATENATE(AU$4,", ")),IF(AV213="","",AV$4), ", ",IF(AW213="","",AW$4),", ",IF(AX213="","",AX$4)),"_")</f>
        <v>30-60m, 60-120m, 120m+</v>
      </c>
      <c r="AQ213" s="71" t="str">
        <f>AU$4</f>
        <v>0-30m</v>
      </c>
      <c r="AR213" s="72"/>
      <c r="AS213" s="72"/>
      <c r="AT213" s="72"/>
      <c r="AU213" s="72"/>
      <c r="AV213" s="72" t="str">
        <f t="shared" ref="AV213:AX216" si="148">AV$4</f>
        <v>30-60m</v>
      </c>
      <c r="AW213" s="72" t="str">
        <f t="shared" si="148"/>
        <v>60-120m</v>
      </c>
      <c r="AX213" s="72" t="str">
        <f t="shared" si="148"/>
        <v>120m+</v>
      </c>
      <c r="AY213"/>
      <c r="AZ213" s="70" t="s">
        <v>329</v>
      </c>
      <c r="BA213" s="72" t="s">
        <v>330</v>
      </c>
      <c r="BB213"/>
      <c r="BC213" s="72" t="s">
        <v>331</v>
      </c>
      <c r="BD213" s="72"/>
      <c r="BE213"/>
      <c r="BF213" s="72" t="s">
        <v>329</v>
      </c>
      <c r="BG213" s="67" t="str">
        <f t="shared" ref="BG213:BG219" si="149">IF(BF213="true",CONCATENATE(IF(BJ213="","",$BJ$4)),"_")</f>
        <v>36_months</v>
      </c>
      <c r="BH213" s="67" t="str">
        <f t="shared" ref="BH213:BH219" si="150">BI$4</f>
        <v>12_months</v>
      </c>
      <c r="BI213" s="67"/>
      <c r="BJ213" s="71" t="str">
        <f t="shared" ref="BJ213:BJ219" si="151">BJ$4</f>
        <v>36_months</v>
      </c>
      <c r="BK213"/>
      <c r="BL213" s="70" t="s">
        <v>329</v>
      </c>
      <c r="BM213" s="71" t="str">
        <f t="shared" ref="BM213:BM219" si="152">IF(BL213="true",CONCATENATE(IF(BO213="","",CONCATENATE(BO$4,", ")),IF(BP213="","",BP$4),IF(BQ213="","",CONCATENATE(", ",BQ$4))),"_")</f>
        <v>active_standby</v>
      </c>
      <c r="BN213" s="71" t="str">
        <f t="shared" ref="BN213:BN219" si="153">$BO$4</f>
        <v>none</v>
      </c>
      <c r="BO213" s="71"/>
      <c r="BP213" s="72" t="str">
        <f t="shared" ref="BP213:BP219" si="154">BP$4</f>
        <v>active_standby</v>
      </c>
      <c r="BQ213" s="72"/>
      <c r="BR213"/>
      <c r="BS213" s="72" t="s">
        <v>331</v>
      </c>
      <c r="BT213" s="72"/>
      <c r="BU213" s="72"/>
      <c r="BV213"/>
      <c r="BW213" s="72" t="s">
        <v>331</v>
      </c>
      <c r="BX213" s="72"/>
      <c r="BY213"/>
      <c r="BZ213" s="72" t="s">
        <v>331</v>
      </c>
      <c r="CA213" s="71"/>
      <c r="CB213"/>
      <c r="CC213" s="72" t="s">
        <v>331</v>
      </c>
      <c r="CD213" s="71"/>
      <c r="CE213"/>
      <c r="CF213" s="72" t="s">
        <v>331</v>
      </c>
      <c r="CG213" s="71"/>
      <c r="CH213"/>
      <c r="CI213" s="72" t="s">
        <v>331</v>
      </c>
      <c r="CJ213" s="71"/>
      <c r="CK213" s="71"/>
      <c r="CL213"/>
      <c r="CM213" s="72" t="s">
        <v>331</v>
      </c>
      <c r="CN213" s="71"/>
      <c r="CO213" s="71"/>
      <c r="CP213" s="71"/>
      <c r="CQ213"/>
      <c r="CR213" s="72" t="s">
        <v>331</v>
      </c>
      <c r="CS213" s="71"/>
      <c r="CT213" s="71"/>
      <c r="CU213"/>
      <c r="CV213" s="72" t="s">
        <v>331</v>
      </c>
      <c r="CW213" s="67"/>
      <c r="AMH213" s="73"/>
      <c r="AMI213" s="73"/>
      <c r="AMJ213" s="73"/>
    </row>
    <row r="214" spans="1:1024" s="76" customFormat="1" x14ac:dyDescent="0.25">
      <c r="A214" s="65" t="s">
        <v>110</v>
      </c>
      <c r="B214" s="66" t="s">
        <v>111</v>
      </c>
      <c r="C214" s="65" t="s">
        <v>242</v>
      </c>
      <c r="D214" s="67" t="s">
        <v>243</v>
      </c>
      <c r="E214" s="68" t="s">
        <v>864</v>
      </c>
      <c r="F214" s="67" t="s">
        <v>861</v>
      </c>
      <c r="G214" s="67" t="s">
        <v>862</v>
      </c>
      <c r="H214" s="67" t="s">
        <v>113</v>
      </c>
      <c r="I214" s="67">
        <v>2</v>
      </c>
      <c r="J214" s="67" t="s">
        <v>631</v>
      </c>
      <c r="K214" s="67" t="s">
        <v>683</v>
      </c>
      <c r="L214" s="67" t="s">
        <v>863</v>
      </c>
      <c r="M214" s="69" t="s">
        <v>684</v>
      </c>
      <c r="N214" s="67" t="s">
        <v>685</v>
      </c>
      <c r="O214" s="67"/>
      <c r="P214" s="67" t="s">
        <v>443</v>
      </c>
      <c r="Q214" s="67"/>
      <c r="R214" s="82"/>
      <c r="S214" s="67"/>
      <c r="T214"/>
      <c r="U214" s="72" t="s">
        <v>331</v>
      </c>
      <c r="V214" s="72"/>
      <c r="W214"/>
      <c r="X214" s="72" t="s">
        <v>331</v>
      </c>
      <c r="Y214" s="72"/>
      <c r="Z214"/>
      <c r="AA214" s="72" t="s">
        <v>331</v>
      </c>
      <c r="AB214" s="72"/>
      <c r="AC214"/>
      <c r="AD214" s="72" t="s">
        <v>329</v>
      </c>
      <c r="AE214" s="67" t="str">
        <f t="shared" si="145"/>
        <v>4h_24_7</v>
      </c>
      <c r="AF214" s="67" t="str">
        <f t="shared" si="146"/>
        <v>4h_bhbd</v>
      </c>
      <c r="AG214" s="67"/>
      <c r="AH214" s="71"/>
      <c r="AI214" s="72" t="str">
        <f t="shared" si="147"/>
        <v>4h_24_7</v>
      </c>
      <c r="AJ214" s="72"/>
      <c r="AK214"/>
      <c r="AL214" s="72" t="s">
        <v>331</v>
      </c>
      <c r="AM214" s="72"/>
      <c r="AN214"/>
      <c r="AO214" s="72" t="s">
        <v>329</v>
      </c>
      <c r="AP214" s="71" t="str">
        <f>IF(AO214="true",CONCATENATE(IF(AU214="","",CONCATENATE(AU$4,", ")),IF(AV214="","",AV$4), ", ",IF(AW214="","",AW$4),", ",IF(AX214="","",AX$4)),"_")</f>
        <v>30-60m, 60-120m, 120m+</v>
      </c>
      <c r="AQ214" s="71" t="str">
        <f>AU$4</f>
        <v>0-30m</v>
      </c>
      <c r="AR214" s="72"/>
      <c r="AS214" s="72"/>
      <c r="AT214" s="72"/>
      <c r="AU214" s="72"/>
      <c r="AV214" s="72" t="str">
        <f t="shared" si="148"/>
        <v>30-60m</v>
      </c>
      <c r="AW214" s="72" t="str">
        <f t="shared" si="148"/>
        <v>60-120m</v>
      </c>
      <c r="AX214" s="72" t="str">
        <f t="shared" si="148"/>
        <v>120m+</v>
      </c>
      <c r="AY214"/>
      <c r="AZ214" s="70" t="s">
        <v>329</v>
      </c>
      <c r="BA214" s="72" t="s">
        <v>330</v>
      </c>
      <c r="BB214"/>
      <c r="BC214" s="72" t="s">
        <v>331</v>
      </c>
      <c r="BD214" s="72"/>
      <c r="BE214"/>
      <c r="BF214" s="72" t="s">
        <v>329</v>
      </c>
      <c r="BG214" s="67" t="str">
        <f t="shared" si="149"/>
        <v>36_months</v>
      </c>
      <c r="BH214" s="67" t="str">
        <f t="shared" si="150"/>
        <v>12_months</v>
      </c>
      <c r="BI214" s="67"/>
      <c r="BJ214" s="71" t="str">
        <f t="shared" si="151"/>
        <v>36_months</v>
      </c>
      <c r="BK214"/>
      <c r="BL214" s="70" t="s">
        <v>329</v>
      </c>
      <c r="BM214" s="71" t="str">
        <f t="shared" si="152"/>
        <v>active_standby</v>
      </c>
      <c r="BN214" s="71" t="str">
        <f t="shared" si="153"/>
        <v>none</v>
      </c>
      <c r="BO214" s="71"/>
      <c r="BP214" s="72" t="str">
        <f t="shared" si="154"/>
        <v>active_standby</v>
      </c>
      <c r="BQ214" s="72"/>
      <c r="BR214"/>
      <c r="BS214" s="72" t="s">
        <v>331</v>
      </c>
      <c r="BT214" s="72"/>
      <c r="BU214" s="72"/>
      <c r="BV214"/>
      <c r="BW214" s="72" t="s">
        <v>331</v>
      </c>
      <c r="BX214" s="72"/>
      <c r="BY214"/>
      <c r="BZ214" s="72" t="s">
        <v>331</v>
      </c>
      <c r="CA214" s="71"/>
      <c r="CB214"/>
      <c r="CC214" s="72" t="s">
        <v>331</v>
      </c>
      <c r="CD214" s="71"/>
      <c r="CE214"/>
      <c r="CF214" s="72" t="s">
        <v>331</v>
      </c>
      <c r="CG214" s="71"/>
      <c r="CH214"/>
      <c r="CI214" s="72" t="s">
        <v>331</v>
      </c>
      <c r="CJ214" s="71"/>
      <c r="CK214" s="71"/>
      <c r="CL214"/>
      <c r="CM214" s="72" t="s">
        <v>331</v>
      </c>
      <c r="CN214" s="71"/>
      <c r="CO214" s="71"/>
      <c r="CP214" s="71"/>
      <c r="CQ214"/>
      <c r="CR214" s="72" t="s">
        <v>331</v>
      </c>
      <c r="CS214" s="71"/>
      <c r="CT214" s="71"/>
      <c r="CU214"/>
      <c r="CV214" s="72" t="s">
        <v>331</v>
      </c>
      <c r="CW214" s="67"/>
      <c r="AMH214" s="73"/>
      <c r="AMI214" s="73"/>
      <c r="AMJ214" s="73"/>
    </row>
    <row r="215" spans="1:1024" s="76" customFormat="1" x14ac:dyDescent="0.25">
      <c r="A215" s="65" t="s">
        <v>110</v>
      </c>
      <c r="B215" s="66" t="s">
        <v>111</v>
      </c>
      <c r="C215" s="65" t="s">
        <v>242</v>
      </c>
      <c r="D215" s="67" t="s">
        <v>243</v>
      </c>
      <c r="E215" s="68" t="s">
        <v>865</v>
      </c>
      <c r="F215" s="67" t="s">
        <v>861</v>
      </c>
      <c r="G215" s="67" t="s">
        <v>862</v>
      </c>
      <c r="H215" s="67" t="s">
        <v>113</v>
      </c>
      <c r="I215" s="67">
        <v>2</v>
      </c>
      <c r="J215" s="67" t="s">
        <v>631</v>
      </c>
      <c r="K215" s="67" t="s">
        <v>683</v>
      </c>
      <c r="L215" s="67" t="s">
        <v>863</v>
      </c>
      <c r="M215" s="69" t="s">
        <v>684</v>
      </c>
      <c r="N215" s="67" t="s">
        <v>685</v>
      </c>
      <c r="O215" s="67"/>
      <c r="P215" s="67" t="s">
        <v>443</v>
      </c>
      <c r="Q215" s="67"/>
      <c r="R215" s="82"/>
      <c r="S215" s="67"/>
      <c r="T215"/>
      <c r="U215" s="72" t="s">
        <v>331</v>
      </c>
      <c r="V215" s="72"/>
      <c r="W215"/>
      <c r="X215" s="72" t="s">
        <v>331</v>
      </c>
      <c r="Y215" s="72"/>
      <c r="Z215"/>
      <c r="AA215" s="72" t="s">
        <v>331</v>
      </c>
      <c r="AB215" s="72"/>
      <c r="AC215"/>
      <c r="AD215" s="72" t="s">
        <v>329</v>
      </c>
      <c r="AE215" s="67" t="str">
        <f t="shared" si="145"/>
        <v>4h_24_7</v>
      </c>
      <c r="AF215" s="67" t="str">
        <f t="shared" si="146"/>
        <v>4h_bhbd</v>
      </c>
      <c r="AG215" s="67"/>
      <c r="AH215" s="71"/>
      <c r="AI215" s="72" t="str">
        <f t="shared" si="147"/>
        <v>4h_24_7</v>
      </c>
      <c r="AJ215" s="72"/>
      <c r="AK215"/>
      <c r="AL215" s="72" t="s">
        <v>331</v>
      </c>
      <c r="AM215" s="72"/>
      <c r="AN215"/>
      <c r="AO215" s="72" t="s">
        <v>329</v>
      </c>
      <c r="AP215" s="71" t="str">
        <f>IF(AO215="true",CONCATENATE(IF(AU215="","",CONCATENATE(AU$4,", ")),IF(AV215="","",AV$4), ", ",IF(AW215="","",AW$4),", ",IF(AX215="","",AX$4)),"_")</f>
        <v>30-60m, 60-120m, 120m+</v>
      </c>
      <c r="AQ215" s="71" t="str">
        <f>AU$4</f>
        <v>0-30m</v>
      </c>
      <c r="AR215" s="72"/>
      <c r="AS215" s="72"/>
      <c r="AT215" s="72"/>
      <c r="AU215" s="72"/>
      <c r="AV215" s="72" t="str">
        <f t="shared" si="148"/>
        <v>30-60m</v>
      </c>
      <c r="AW215" s="72" t="str">
        <f t="shared" si="148"/>
        <v>60-120m</v>
      </c>
      <c r="AX215" s="72" t="str">
        <f t="shared" si="148"/>
        <v>120m+</v>
      </c>
      <c r="AY215"/>
      <c r="AZ215" s="70" t="s">
        <v>329</v>
      </c>
      <c r="BA215" s="72" t="s">
        <v>330</v>
      </c>
      <c r="BB215"/>
      <c r="BC215" s="72" t="s">
        <v>331</v>
      </c>
      <c r="BD215" s="72"/>
      <c r="BE215"/>
      <c r="BF215" s="72" t="s">
        <v>329</v>
      </c>
      <c r="BG215" s="67" t="str">
        <f t="shared" si="149"/>
        <v>36_months</v>
      </c>
      <c r="BH215" s="67" t="str">
        <f t="shared" si="150"/>
        <v>12_months</v>
      </c>
      <c r="BI215" s="67"/>
      <c r="BJ215" s="71" t="str">
        <f t="shared" si="151"/>
        <v>36_months</v>
      </c>
      <c r="BK215"/>
      <c r="BL215" s="70" t="s">
        <v>329</v>
      </c>
      <c r="BM215" s="71" t="str">
        <f t="shared" si="152"/>
        <v>active_standby</v>
      </c>
      <c r="BN215" s="71" t="str">
        <f t="shared" si="153"/>
        <v>none</v>
      </c>
      <c r="BO215" s="71"/>
      <c r="BP215" s="72" t="str">
        <f t="shared" si="154"/>
        <v>active_standby</v>
      </c>
      <c r="BQ215" s="72"/>
      <c r="BR215"/>
      <c r="BS215" s="72" t="s">
        <v>331</v>
      </c>
      <c r="BT215" s="72"/>
      <c r="BU215" s="72"/>
      <c r="BV215"/>
      <c r="BW215" s="72" t="s">
        <v>331</v>
      </c>
      <c r="BX215" s="72"/>
      <c r="BY215"/>
      <c r="BZ215" s="72" t="s">
        <v>331</v>
      </c>
      <c r="CA215" s="71"/>
      <c r="CB215"/>
      <c r="CC215" s="72" t="s">
        <v>331</v>
      </c>
      <c r="CD215" s="71"/>
      <c r="CE215"/>
      <c r="CF215" s="72" t="s">
        <v>331</v>
      </c>
      <c r="CG215" s="71"/>
      <c r="CH215"/>
      <c r="CI215" s="72" t="s">
        <v>331</v>
      </c>
      <c r="CJ215" s="71"/>
      <c r="CK215" s="71"/>
      <c r="CL215"/>
      <c r="CM215" s="72" t="s">
        <v>331</v>
      </c>
      <c r="CN215" s="71"/>
      <c r="CO215" s="71"/>
      <c r="CP215" s="71"/>
      <c r="CQ215"/>
      <c r="CR215" s="72" t="s">
        <v>331</v>
      </c>
      <c r="CS215" s="71"/>
      <c r="CT215" s="71"/>
      <c r="CU215"/>
      <c r="CV215" s="72" t="s">
        <v>331</v>
      </c>
      <c r="CW215" s="67"/>
      <c r="AMH215" s="73"/>
      <c r="AMI215" s="73"/>
      <c r="AMJ215" s="73"/>
    </row>
    <row r="216" spans="1:1024" s="76" customFormat="1" x14ac:dyDescent="0.25">
      <c r="A216" s="65" t="s">
        <v>110</v>
      </c>
      <c r="B216" s="66" t="s">
        <v>111</v>
      </c>
      <c r="C216" s="65" t="s">
        <v>242</v>
      </c>
      <c r="D216" s="67" t="s">
        <v>243</v>
      </c>
      <c r="E216" s="68" t="s">
        <v>866</v>
      </c>
      <c r="F216" s="67" t="s">
        <v>861</v>
      </c>
      <c r="G216" s="67" t="s">
        <v>862</v>
      </c>
      <c r="H216" s="67" t="s">
        <v>113</v>
      </c>
      <c r="I216" s="67">
        <v>2</v>
      </c>
      <c r="J216" s="67" t="s">
        <v>631</v>
      </c>
      <c r="K216" s="67" t="s">
        <v>683</v>
      </c>
      <c r="L216" s="67" t="s">
        <v>863</v>
      </c>
      <c r="M216" s="69" t="s">
        <v>684</v>
      </c>
      <c r="N216" s="67" t="s">
        <v>685</v>
      </c>
      <c r="O216" s="67"/>
      <c r="P216" s="67" t="s">
        <v>443</v>
      </c>
      <c r="Q216" s="67"/>
      <c r="R216" s="82"/>
      <c r="S216" s="67"/>
      <c r="T216"/>
      <c r="U216" s="72" t="s">
        <v>331</v>
      </c>
      <c r="V216" s="72"/>
      <c r="W216"/>
      <c r="X216" s="72" t="s">
        <v>331</v>
      </c>
      <c r="Y216" s="72"/>
      <c r="Z216"/>
      <c r="AA216" s="72" t="s">
        <v>331</v>
      </c>
      <c r="AB216" s="72"/>
      <c r="AC216"/>
      <c r="AD216" s="72" t="s">
        <v>329</v>
      </c>
      <c r="AE216" s="67" t="str">
        <f t="shared" si="145"/>
        <v>4h_24_7</v>
      </c>
      <c r="AF216" s="67" t="str">
        <f t="shared" si="146"/>
        <v>4h_bhbd</v>
      </c>
      <c r="AG216" s="67"/>
      <c r="AH216" s="71"/>
      <c r="AI216" s="72" t="str">
        <f t="shared" si="147"/>
        <v>4h_24_7</v>
      </c>
      <c r="AJ216" s="72"/>
      <c r="AK216"/>
      <c r="AL216" s="72" t="s">
        <v>331</v>
      </c>
      <c r="AM216" s="72"/>
      <c r="AN216"/>
      <c r="AO216" s="72" t="s">
        <v>329</v>
      </c>
      <c r="AP216" s="71" t="str">
        <f>IF(AO216="true",CONCATENATE(IF(AU216="","",CONCATENATE(AU$4,", ")),IF(AV216="","",AV$4), ", ",IF(AW216="","",AW$4),", ",IF(AX216="","",AX$4)),"_")</f>
        <v>30-60m, 60-120m, 120m+</v>
      </c>
      <c r="AQ216" s="71" t="str">
        <f>AU$4</f>
        <v>0-30m</v>
      </c>
      <c r="AR216" s="72"/>
      <c r="AS216" s="72"/>
      <c r="AT216" s="72"/>
      <c r="AU216" s="72"/>
      <c r="AV216" s="72" t="str">
        <f t="shared" si="148"/>
        <v>30-60m</v>
      </c>
      <c r="AW216" s="72" t="str">
        <f t="shared" si="148"/>
        <v>60-120m</v>
      </c>
      <c r="AX216" s="72" t="str">
        <f t="shared" si="148"/>
        <v>120m+</v>
      </c>
      <c r="AY216"/>
      <c r="AZ216" s="70" t="s">
        <v>329</v>
      </c>
      <c r="BA216" s="72" t="s">
        <v>330</v>
      </c>
      <c r="BB216"/>
      <c r="BC216" s="72" t="s">
        <v>331</v>
      </c>
      <c r="BD216" s="72"/>
      <c r="BE216"/>
      <c r="BF216" s="72" t="s">
        <v>329</v>
      </c>
      <c r="BG216" s="67" t="str">
        <f t="shared" si="149"/>
        <v>36_months</v>
      </c>
      <c r="BH216" s="67" t="str">
        <f t="shared" si="150"/>
        <v>12_months</v>
      </c>
      <c r="BI216" s="67"/>
      <c r="BJ216" s="71" t="str">
        <f t="shared" si="151"/>
        <v>36_months</v>
      </c>
      <c r="BK216"/>
      <c r="BL216" s="70" t="s">
        <v>329</v>
      </c>
      <c r="BM216" s="71" t="str">
        <f t="shared" si="152"/>
        <v>active_standby</v>
      </c>
      <c r="BN216" s="71" t="str">
        <f t="shared" si="153"/>
        <v>none</v>
      </c>
      <c r="BO216" s="71"/>
      <c r="BP216" s="72" t="str">
        <f t="shared" si="154"/>
        <v>active_standby</v>
      </c>
      <c r="BQ216" s="72"/>
      <c r="BR216"/>
      <c r="BS216" s="72" t="s">
        <v>331</v>
      </c>
      <c r="BT216" s="72"/>
      <c r="BU216" s="72"/>
      <c r="BV216"/>
      <c r="BW216" s="72" t="s">
        <v>331</v>
      </c>
      <c r="BX216" s="72"/>
      <c r="BY216"/>
      <c r="BZ216" s="72" t="s">
        <v>331</v>
      </c>
      <c r="CA216" s="71"/>
      <c r="CB216"/>
      <c r="CC216" s="72" t="s">
        <v>331</v>
      </c>
      <c r="CD216" s="71"/>
      <c r="CE216"/>
      <c r="CF216" s="72" t="s">
        <v>331</v>
      </c>
      <c r="CG216" s="71"/>
      <c r="CH216"/>
      <c r="CI216" s="72" t="s">
        <v>331</v>
      </c>
      <c r="CJ216" s="71"/>
      <c r="CK216" s="71"/>
      <c r="CL216"/>
      <c r="CM216" s="72" t="s">
        <v>331</v>
      </c>
      <c r="CN216" s="71"/>
      <c r="CO216" s="71"/>
      <c r="CP216" s="71"/>
      <c r="CQ216"/>
      <c r="CR216" s="72" t="s">
        <v>331</v>
      </c>
      <c r="CS216" s="71"/>
      <c r="CT216" s="71"/>
      <c r="CU216"/>
      <c r="CV216" s="72" t="s">
        <v>331</v>
      </c>
      <c r="CW216" s="67"/>
      <c r="AMH216" s="73"/>
      <c r="AMI216" s="73"/>
      <c r="AMJ216" s="73"/>
    </row>
    <row r="217" spans="1:1024" s="76" customFormat="1" x14ac:dyDescent="0.25">
      <c r="A217" s="65" t="s">
        <v>110</v>
      </c>
      <c r="B217" s="66" t="s">
        <v>111</v>
      </c>
      <c r="C217" s="65" t="s">
        <v>242</v>
      </c>
      <c r="D217" s="67" t="s">
        <v>243</v>
      </c>
      <c r="E217" s="68" t="s">
        <v>867</v>
      </c>
      <c r="F217" s="67" t="s">
        <v>861</v>
      </c>
      <c r="G217" s="67" t="s">
        <v>862</v>
      </c>
      <c r="H217" s="67" t="s">
        <v>113</v>
      </c>
      <c r="I217" s="67">
        <v>2</v>
      </c>
      <c r="J217" s="67" t="s">
        <v>631</v>
      </c>
      <c r="K217" s="67" t="s">
        <v>683</v>
      </c>
      <c r="L217" s="67" t="s">
        <v>863</v>
      </c>
      <c r="M217" s="69" t="s">
        <v>684</v>
      </c>
      <c r="N217" s="67" t="s">
        <v>685</v>
      </c>
      <c r="O217" s="67"/>
      <c r="P217" s="67" t="s">
        <v>325</v>
      </c>
      <c r="Q217" s="67"/>
      <c r="R217" s="82"/>
      <c r="S217" s="67"/>
      <c r="T217"/>
      <c r="U217" s="72" t="s">
        <v>331</v>
      </c>
      <c r="V217" s="72"/>
      <c r="W217"/>
      <c r="X217" s="72" t="s">
        <v>331</v>
      </c>
      <c r="Y217" s="72"/>
      <c r="Z217"/>
      <c r="AA217" s="72" t="s">
        <v>331</v>
      </c>
      <c r="AB217" s="72"/>
      <c r="AC217"/>
      <c r="AD217" s="72" t="s">
        <v>329</v>
      </c>
      <c r="AE217" s="67" t="str">
        <f t="shared" si="145"/>
        <v>4h_24_7</v>
      </c>
      <c r="AF217" s="67" t="str">
        <f t="shared" si="146"/>
        <v>4h_bhbd</v>
      </c>
      <c r="AG217" s="67"/>
      <c r="AH217" s="71"/>
      <c r="AI217" s="72" t="str">
        <f t="shared" si="147"/>
        <v>4h_24_7</v>
      </c>
      <c r="AJ217" s="72"/>
      <c r="AK217"/>
      <c r="AL217" s="72" t="s">
        <v>331</v>
      </c>
      <c r="AM217" s="72"/>
      <c r="AN217"/>
      <c r="AO217" s="72" t="s">
        <v>331</v>
      </c>
      <c r="AP217" s="72"/>
      <c r="AQ217" s="72"/>
      <c r="AR217" s="72"/>
      <c r="AS217" s="72"/>
      <c r="AT217" s="72"/>
      <c r="AU217" s="72"/>
      <c r="AV217" s="72"/>
      <c r="AW217" s="72"/>
      <c r="AX217" s="72"/>
      <c r="AY217"/>
      <c r="AZ217" s="70" t="s">
        <v>329</v>
      </c>
      <c r="BA217" s="72" t="s">
        <v>330</v>
      </c>
      <c r="BB217"/>
      <c r="BC217" s="72" t="s">
        <v>331</v>
      </c>
      <c r="BD217" s="72"/>
      <c r="BE217"/>
      <c r="BF217" s="72" t="s">
        <v>329</v>
      </c>
      <c r="BG217" s="67" t="str">
        <f t="shared" si="149"/>
        <v>36_months</v>
      </c>
      <c r="BH217" s="67" t="str">
        <f t="shared" si="150"/>
        <v>12_months</v>
      </c>
      <c r="BI217" s="67"/>
      <c r="BJ217" s="71" t="str">
        <f t="shared" si="151"/>
        <v>36_months</v>
      </c>
      <c r="BK217"/>
      <c r="BL217" s="70" t="s">
        <v>329</v>
      </c>
      <c r="BM217" s="71" t="str">
        <f t="shared" si="152"/>
        <v>active_standby</v>
      </c>
      <c r="BN217" s="71" t="str">
        <f t="shared" si="153"/>
        <v>none</v>
      </c>
      <c r="BO217" s="71"/>
      <c r="BP217" s="72" t="str">
        <f t="shared" si="154"/>
        <v>active_standby</v>
      </c>
      <c r="BQ217" s="72"/>
      <c r="BR217"/>
      <c r="BS217" s="72" t="s">
        <v>331</v>
      </c>
      <c r="BT217" s="72"/>
      <c r="BU217" s="72"/>
      <c r="BV217"/>
      <c r="BW217" s="72" t="s">
        <v>331</v>
      </c>
      <c r="BX217" s="72"/>
      <c r="BY217"/>
      <c r="BZ217" s="72" t="s">
        <v>331</v>
      </c>
      <c r="CA217" s="71"/>
      <c r="CB217"/>
      <c r="CC217" s="72" t="s">
        <v>331</v>
      </c>
      <c r="CD217" s="71"/>
      <c r="CE217"/>
      <c r="CF217" s="72" t="s">
        <v>331</v>
      </c>
      <c r="CG217" s="71"/>
      <c r="CH217"/>
      <c r="CI217" s="72" t="s">
        <v>331</v>
      </c>
      <c r="CJ217" s="71"/>
      <c r="CK217" s="71"/>
      <c r="CL217"/>
      <c r="CM217" s="72" t="s">
        <v>331</v>
      </c>
      <c r="CN217" s="71"/>
      <c r="CO217" s="71"/>
      <c r="CP217" s="71"/>
      <c r="CQ217"/>
      <c r="CR217" s="72" t="s">
        <v>331</v>
      </c>
      <c r="CS217" s="71"/>
      <c r="CT217" s="71"/>
      <c r="CU217"/>
      <c r="CV217" s="72" t="s">
        <v>331</v>
      </c>
      <c r="CW217" s="67"/>
      <c r="AMH217" s="73"/>
      <c r="AMI217" s="73"/>
      <c r="AMJ217" s="73"/>
    </row>
    <row r="218" spans="1:1024" s="76" customFormat="1" x14ac:dyDescent="0.25">
      <c r="A218" s="65" t="s">
        <v>110</v>
      </c>
      <c r="B218" s="66" t="s">
        <v>111</v>
      </c>
      <c r="C218" s="65" t="s">
        <v>242</v>
      </c>
      <c r="D218" s="67" t="s">
        <v>243</v>
      </c>
      <c r="E218" s="68" t="s">
        <v>868</v>
      </c>
      <c r="F218" s="67" t="s">
        <v>869</v>
      </c>
      <c r="G218" s="67" t="s">
        <v>870</v>
      </c>
      <c r="H218" s="67" t="s">
        <v>113</v>
      </c>
      <c r="I218" s="67">
        <v>3</v>
      </c>
      <c r="J218" s="67" t="s">
        <v>631</v>
      </c>
      <c r="K218" s="67" t="s">
        <v>683</v>
      </c>
      <c r="L218" s="67" t="s">
        <v>863</v>
      </c>
      <c r="M218" s="69" t="s">
        <v>694</v>
      </c>
      <c r="N218" s="67" t="s">
        <v>685</v>
      </c>
      <c r="O218" s="67"/>
      <c r="P218" s="67" t="s">
        <v>443</v>
      </c>
      <c r="Q218" s="67"/>
      <c r="R218" s="82"/>
      <c r="S218" s="67"/>
      <c r="T218"/>
      <c r="U218" s="72" t="s">
        <v>331</v>
      </c>
      <c r="V218" s="72"/>
      <c r="W218"/>
      <c r="X218" s="72" t="s">
        <v>331</v>
      </c>
      <c r="Y218" s="72"/>
      <c r="Z218"/>
      <c r="AA218" s="72" t="s">
        <v>331</v>
      </c>
      <c r="AB218" s="72"/>
      <c r="AC218"/>
      <c r="AD218" s="72" t="s">
        <v>329</v>
      </c>
      <c r="AE218" s="67" t="str">
        <f t="shared" si="145"/>
        <v>4h_24_7</v>
      </c>
      <c r="AF218" s="67" t="str">
        <f t="shared" si="146"/>
        <v>4h_bhbd</v>
      </c>
      <c r="AG218" s="67"/>
      <c r="AH218" s="71"/>
      <c r="AI218" s="72" t="str">
        <f t="shared" si="147"/>
        <v>4h_24_7</v>
      </c>
      <c r="AJ218" s="72"/>
      <c r="AK218"/>
      <c r="AL218" s="72" t="s">
        <v>331</v>
      </c>
      <c r="AM218" s="72"/>
      <c r="AN218"/>
      <c r="AO218" s="72" t="s">
        <v>329</v>
      </c>
      <c r="AP218" s="72" t="str">
        <f>IF(AO218="true",CONCATENATE(IF(AU218="","",CONCATENATE(AU$4,", ")),IF(AV218="","",AV$4), ", ",IF(AW218="","",AW$4),", ",IF(AX218="","",AX$4)),"_")</f>
        <v>30-60m, 60-120m, 120m+</v>
      </c>
      <c r="AQ218" s="72" t="str">
        <f>AU$4</f>
        <v>0-30m</v>
      </c>
      <c r="AR218" s="72"/>
      <c r="AS218" s="72"/>
      <c r="AT218" s="72"/>
      <c r="AU218" s="72"/>
      <c r="AV218" s="72" t="str">
        <f>AV$4</f>
        <v>30-60m</v>
      </c>
      <c r="AW218" s="72" t="str">
        <f>AW$4</f>
        <v>60-120m</v>
      </c>
      <c r="AX218" s="72" t="str">
        <f>AX$4</f>
        <v>120m+</v>
      </c>
      <c r="AY218"/>
      <c r="AZ218" s="70" t="s">
        <v>329</v>
      </c>
      <c r="BA218" s="72" t="s">
        <v>329</v>
      </c>
      <c r="BB218"/>
      <c r="BC218" s="72" t="s">
        <v>331</v>
      </c>
      <c r="BD218" s="72"/>
      <c r="BE218"/>
      <c r="BF218" s="72" t="s">
        <v>329</v>
      </c>
      <c r="BG218" s="67" t="str">
        <f t="shared" si="149"/>
        <v>36_months</v>
      </c>
      <c r="BH218" s="67" t="str">
        <f t="shared" si="150"/>
        <v>12_months</v>
      </c>
      <c r="BI218" s="67"/>
      <c r="BJ218" s="71" t="str">
        <f t="shared" si="151"/>
        <v>36_months</v>
      </c>
      <c r="BK218"/>
      <c r="BL218" s="70" t="s">
        <v>329</v>
      </c>
      <c r="BM218" s="71" t="str">
        <f t="shared" si="152"/>
        <v>active_standby</v>
      </c>
      <c r="BN218" s="71" t="str">
        <f t="shared" si="153"/>
        <v>none</v>
      </c>
      <c r="BO218" s="71"/>
      <c r="BP218" s="72" t="str">
        <f t="shared" si="154"/>
        <v>active_standby</v>
      </c>
      <c r="BQ218" s="72"/>
      <c r="BR218"/>
      <c r="BS218" s="72" t="s">
        <v>331</v>
      </c>
      <c r="BT218" s="72"/>
      <c r="BU218" s="72"/>
      <c r="BV218"/>
      <c r="BW218" s="72" t="s">
        <v>331</v>
      </c>
      <c r="BX218" s="72"/>
      <c r="BY218"/>
      <c r="BZ218" s="72" t="s">
        <v>331</v>
      </c>
      <c r="CA218" s="71"/>
      <c r="CB218"/>
      <c r="CC218" s="72" t="s">
        <v>331</v>
      </c>
      <c r="CD218" s="71"/>
      <c r="CE218"/>
      <c r="CF218" s="72" t="s">
        <v>331</v>
      </c>
      <c r="CG218" s="71"/>
      <c r="CH218"/>
      <c r="CI218" s="72" t="s">
        <v>331</v>
      </c>
      <c r="CJ218" s="71"/>
      <c r="CK218" s="71"/>
      <c r="CL218"/>
      <c r="CM218" s="72" t="s">
        <v>331</v>
      </c>
      <c r="CN218" s="71"/>
      <c r="CO218" s="71"/>
      <c r="CP218" s="71"/>
      <c r="CQ218"/>
      <c r="CR218" s="72" t="s">
        <v>331</v>
      </c>
      <c r="CS218" s="71"/>
      <c r="CT218" s="71"/>
      <c r="CU218"/>
      <c r="CV218" s="72" t="s">
        <v>331</v>
      </c>
      <c r="CW218" s="67"/>
      <c r="AMH218" s="73"/>
      <c r="AMI218" s="73"/>
      <c r="AMJ218" s="73"/>
    </row>
    <row r="219" spans="1:1024" s="76" customFormat="1" x14ac:dyDescent="0.25">
      <c r="A219" s="65" t="s">
        <v>110</v>
      </c>
      <c r="B219" s="66" t="s">
        <v>111</v>
      </c>
      <c r="C219" s="65" t="s">
        <v>242</v>
      </c>
      <c r="D219" s="67" t="s">
        <v>243</v>
      </c>
      <c r="E219" s="68" t="s">
        <v>871</v>
      </c>
      <c r="F219" s="67" t="s">
        <v>869</v>
      </c>
      <c r="G219" s="67" t="s">
        <v>870</v>
      </c>
      <c r="H219" s="67" t="s">
        <v>113</v>
      </c>
      <c r="I219" s="67">
        <v>4</v>
      </c>
      <c r="J219" s="67" t="s">
        <v>631</v>
      </c>
      <c r="K219" s="67" t="s">
        <v>683</v>
      </c>
      <c r="L219" s="67" t="s">
        <v>863</v>
      </c>
      <c r="M219" s="69" t="s">
        <v>694</v>
      </c>
      <c r="N219" s="67" t="s">
        <v>685</v>
      </c>
      <c r="O219" s="67"/>
      <c r="P219" s="67" t="s">
        <v>325</v>
      </c>
      <c r="Q219" s="67"/>
      <c r="R219" s="82"/>
      <c r="S219" s="67"/>
      <c r="T219"/>
      <c r="U219" s="72" t="s">
        <v>331</v>
      </c>
      <c r="V219" s="72"/>
      <c r="W219"/>
      <c r="X219" s="72" t="s">
        <v>331</v>
      </c>
      <c r="Y219" s="72"/>
      <c r="Z219"/>
      <c r="AA219" s="72" t="s">
        <v>331</v>
      </c>
      <c r="AB219" s="72"/>
      <c r="AC219"/>
      <c r="AD219" s="72" t="s">
        <v>329</v>
      </c>
      <c r="AE219" s="67" t="str">
        <f t="shared" si="145"/>
        <v>4h_24_7</v>
      </c>
      <c r="AF219" s="67" t="str">
        <f t="shared" si="146"/>
        <v>4h_bhbd</v>
      </c>
      <c r="AG219" s="67"/>
      <c r="AH219" s="71"/>
      <c r="AI219" s="72" t="str">
        <f t="shared" si="147"/>
        <v>4h_24_7</v>
      </c>
      <c r="AJ219" s="72"/>
      <c r="AK219"/>
      <c r="AL219" s="72" t="s">
        <v>331</v>
      </c>
      <c r="AM219" s="72"/>
      <c r="AN219"/>
      <c r="AO219" s="72" t="s">
        <v>331</v>
      </c>
      <c r="AP219" s="72"/>
      <c r="AQ219" s="72"/>
      <c r="AR219" s="72"/>
      <c r="AS219" s="72"/>
      <c r="AT219" s="72"/>
      <c r="AU219" s="72"/>
      <c r="AV219" s="72"/>
      <c r="AW219" s="72"/>
      <c r="AX219" s="72"/>
      <c r="AY219"/>
      <c r="AZ219" s="70" t="s">
        <v>329</v>
      </c>
      <c r="BA219" s="72" t="s">
        <v>329</v>
      </c>
      <c r="BB219"/>
      <c r="BC219" s="72" t="s">
        <v>331</v>
      </c>
      <c r="BD219" s="72"/>
      <c r="BE219"/>
      <c r="BF219" s="72" t="s">
        <v>329</v>
      </c>
      <c r="BG219" s="67" t="str">
        <f t="shared" si="149"/>
        <v>36_months</v>
      </c>
      <c r="BH219" s="67" t="str">
        <f t="shared" si="150"/>
        <v>12_months</v>
      </c>
      <c r="BI219" s="67"/>
      <c r="BJ219" s="71" t="str">
        <f t="shared" si="151"/>
        <v>36_months</v>
      </c>
      <c r="BK219"/>
      <c r="BL219" s="70" t="s">
        <v>329</v>
      </c>
      <c r="BM219" s="71" t="str">
        <f t="shared" si="152"/>
        <v>active_standby</v>
      </c>
      <c r="BN219" s="71" t="str">
        <f t="shared" si="153"/>
        <v>none</v>
      </c>
      <c r="BO219" s="71"/>
      <c r="BP219" s="72" t="str">
        <f t="shared" si="154"/>
        <v>active_standby</v>
      </c>
      <c r="BQ219" s="72"/>
      <c r="BR219"/>
      <c r="BS219" s="72" t="s">
        <v>331</v>
      </c>
      <c r="BT219" s="72"/>
      <c r="BU219" s="72"/>
      <c r="BV219"/>
      <c r="BW219" s="72" t="s">
        <v>331</v>
      </c>
      <c r="BX219" s="72"/>
      <c r="BY219"/>
      <c r="BZ219" s="72" t="s">
        <v>331</v>
      </c>
      <c r="CA219" s="71"/>
      <c r="CB219"/>
      <c r="CC219" s="72" t="s">
        <v>331</v>
      </c>
      <c r="CD219" s="71"/>
      <c r="CE219"/>
      <c r="CF219" s="72" t="s">
        <v>331</v>
      </c>
      <c r="CG219" s="71"/>
      <c r="CH219"/>
      <c r="CI219" s="72" t="s">
        <v>331</v>
      </c>
      <c r="CJ219" s="71"/>
      <c r="CK219" s="71"/>
      <c r="CL219"/>
      <c r="CM219" s="72" t="s">
        <v>331</v>
      </c>
      <c r="CN219" s="71"/>
      <c r="CO219" s="71"/>
      <c r="CP219" s="71"/>
      <c r="CQ219"/>
      <c r="CR219" s="72" t="s">
        <v>331</v>
      </c>
      <c r="CS219" s="71"/>
      <c r="CT219" s="71"/>
      <c r="CU219"/>
      <c r="CV219" s="72" t="s">
        <v>331</v>
      </c>
      <c r="CW219" s="67"/>
      <c r="AMH219" s="73"/>
      <c r="AMI219" s="73"/>
      <c r="AMJ219" s="73"/>
    </row>
    <row r="220" spans="1:1024" s="76" customFormat="1" x14ac:dyDescent="0.25">
      <c r="A220" s="65" t="s">
        <v>110</v>
      </c>
      <c r="B220" s="66" t="s">
        <v>111</v>
      </c>
      <c r="C220" s="65" t="s">
        <v>242</v>
      </c>
      <c r="D220" s="67" t="str">
        <f>VLOOKUP(C220,'[1]PRODUCT LINES'!B:C,2,0)</f>
        <v>PREMIUM-FIBRE-1G</v>
      </c>
      <c r="E220" s="68" t="s">
        <v>872</v>
      </c>
      <c r="F220" s="67" t="s">
        <v>873</v>
      </c>
      <c r="G220" s="67" t="s">
        <v>874</v>
      </c>
      <c r="H220" s="67" t="s">
        <v>113</v>
      </c>
      <c r="I220" s="67">
        <v>1</v>
      </c>
      <c r="J220" s="67" t="s">
        <v>631</v>
      </c>
      <c r="K220" s="67" t="s">
        <v>683</v>
      </c>
      <c r="L220" s="67" t="s">
        <v>863</v>
      </c>
      <c r="M220" s="69" t="s">
        <v>699</v>
      </c>
      <c r="N220" s="67" t="s">
        <v>685</v>
      </c>
      <c r="O220" s="67"/>
      <c r="P220" s="67" t="s">
        <v>443</v>
      </c>
      <c r="Q220" s="67"/>
      <c r="R220" s="82"/>
      <c r="S220" s="67"/>
      <c r="T220"/>
      <c r="U220" s="72" t="s">
        <v>331</v>
      </c>
      <c r="V220" s="72"/>
      <c r="W220"/>
      <c r="X220" s="72" t="s">
        <v>331</v>
      </c>
      <c r="Y220" s="72"/>
      <c r="Z220"/>
      <c r="AA220" s="72" t="s">
        <v>331</v>
      </c>
      <c r="AB220" s="72"/>
      <c r="AC220"/>
      <c r="AD220" s="72" t="s">
        <v>329</v>
      </c>
      <c r="AE220" s="71" t="s">
        <v>292</v>
      </c>
      <c r="AF220" s="71" t="s">
        <v>291</v>
      </c>
      <c r="AG220" s="71"/>
      <c r="AH220" s="72"/>
      <c r="AI220" s="72" t="s">
        <v>292</v>
      </c>
      <c r="AJ220" s="72"/>
      <c r="AK220"/>
      <c r="AL220" s="72" t="s">
        <v>331</v>
      </c>
      <c r="AM220" s="72"/>
      <c r="AN220"/>
      <c r="AO220" s="72" t="s">
        <v>329</v>
      </c>
      <c r="AP220" s="72" t="s">
        <v>700</v>
      </c>
      <c r="AQ220" s="72" t="s">
        <v>297</v>
      </c>
      <c r="AR220" s="72"/>
      <c r="AS220" s="72"/>
      <c r="AT220" s="72"/>
      <c r="AU220" s="72"/>
      <c r="AV220" s="72" t="s">
        <v>298</v>
      </c>
      <c r="AW220" s="72" t="s">
        <v>299</v>
      </c>
      <c r="AX220" s="72" t="s">
        <v>300</v>
      </c>
      <c r="AY220"/>
      <c r="AZ220" s="70" t="s">
        <v>329</v>
      </c>
      <c r="BA220" s="70" t="s">
        <v>330</v>
      </c>
      <c r="BB220"/>
      <c r="BC220" s="72" t="s">
        <v>331</v>
      </c>
      <c r="BD220" s="72"/>
      <c r="BE220"/>
      <c r="BF220" s="72" t="s">
        <v>329</v>
      </c>
      <c r="BG220" s="71" t="s">
        <v>302</v>
      </c>
      <c r="BH220" s="71" t="s">
        <v>301</v>
      </c>
      <c r="BI220" s="71"/>
      <c r="BJ220" s="72" t="s">
        <v>302</v>
      </c>
      <c r="BK220"/>
      <c r="BL220" s="72" t="s">
        <v>329</v>
      </c>
      <c r="BM220" s="71" t="s">
        <v>303</v>
      </c>
      <c r="BN220" s="72" t="s">
        <v>290</v>
      </c>
      <c r="BO220" s="72"/>
      <c r="BP220" s="72" t="s">
        <v>303</v>
      </c>
      <c r="BQ220" s="72"/>
      <c r="BR220"/>
      <c r="BS220" s="72" t="s">
        <v>331</v>
      </c>
      <c r="BT220" s="72"/>
      <c r="BU220" s="72"/>
      <c r="BV220"/>
      <c r="BW220" s="72" t="s">
        <v>331</v>
      </c>
      <c r="BX220" s="72"/>
      <c r="BY220"/>
      <c r="BZ220" s="72" t="s">
        <v>331</v>
      </c>
      <c r="CA220" s="71"/>
      <c r="CB220"/>
      <c r="CC220" s="72" t="s">
        <v>331</v>
      </c>
      <c r="CD220" s="71"/>
      <c r="CE220"/>
      <c r="CF220" s="72" t="s">
        <v>331</v>
      </c>
      <c r="CG220" s="71"/>
      <c r="CH220"/>
      <c r="CI220" s="72" t="s">
        <v>331</v>
      </c>
      <c r="CJ220" s="71"/>
      <c r="CK220" s="71"/>
      <c r="CL220"/>
      <c r="CM220" s="72" t="s">
        <v>331</v>
      </c>
      <c r="CN220" s="71"/>
      <c r="CO220" s="71"/>
      <c r="CP220" s="71"/>
      <c r="CQ220"/>
      <c r="CR220" s="72" t="s">
        <v>331</v>
      </c>
      <c r="CS220" s="71"/>
      <c r="CT220" s="71"/>
      <c r="CU220"/>
      <c r="CV220" s="72" t="s">
        <v>331</v>
      </c>
      <c r="CW220" s="67"/>
      <c r="AMH220" s="73"/>
      <c r="AMI220" s="73"/>
      <c r="AMJ220" s="73"/>
    </row>
    <row r="221" spans="1:1024" s="76" customFormat="1" x14ac:dyDescent="0.25">
      <c r="A221" s="65" t="s">
        <v>110</v>
      </c>
      <c r="B221" s="66" t="s">
        <v>111</v>
      </c>
      <c r="C221" s="65" t="s">
        <v>242</v>
      </c>
      <c r="D221" s="67" t="str">
        <f>VLOOKUP(C221,'[1]PRODUCT LINES'!B:C,2,0)</f>
        <v>PREMIUM-FIBRE-1G</v>
      </c>
      <c r="E221" s="68" t="s">
        <v>875</v>
      </c>
      <c r="F221" s="67" t="s">
        <v>876</v>
      </c>
      <c r="G221" s="67" t="s">
        <v>877</v>
      </c>
      <c r="H221" s="67" t="s">
        <v>113</v>
      </c>
      <c r="I221" s="67">
        <v>6</v>
      </c>
      <c r="J221" s="67" t="s">
        <v>631</v>
      </c>
      <c r="K221" s="67" t="s">
        <v>683</v>
      </c>
      <c r="L221" s="67" t="s">
        <v>863</v>
      </c>
      <c r="M221" s="69" t="s">
        <v>704</v>
      </c>
      <c r="N221" s="67" t="s">
        <v>685</v>
      </c>
      <c r="O221" s="67"/>
      <c r="P221" s="67" t="s">
        <v>443</v>
      </c>
      <c r="Q221" s="67"/>
      <c r="R221" s="82"/>
      <c r="S221" s="67"/>
      <c r="T221"/>
      <c r="U221" s="72" t="s">
        <v>331</v>
      </c>
      <c r="V221" s="72"/>
      <c r="W221"/>
      <c r="X221" s="72" t="s">
        <v>331</v>
      </c>
      <c r="Y221" s="72"/>
      <c r="Z221"/>
      <c r="AA221" s="72" t="s">
        <v>331</v>
      </c>
      <c r="AB221" s="72"/>
      <c r="AC221"/>
      <c r="AD221" s="72" t="s">
        <v>329</v>
      </c>
      <c r="AE221" s="71" t="s">
        <v>292</v>
      </c>
      <c r="AF221" s="71" t="s">
        <v>291</v>
      </c>
      <c r="AG221" s="71"/>
      <c r="AH221" s="72"/>
      <c r="AI221" s="72" t="s">
        <v>292</v>
      </c>
      <c r="AJ221" s="72"/>
      <c r="AK221"/>
      <c r="AL221" s="72" t="s">
        <v>331</v>
      </c>
      <c r="AM221" s="72"/>
      <c r="AN221"/>
      <c r="AO221" s="72" t="s">
        <v>329</v>
      </c>
      <c r="AP221" s="72" t="s">
        <v>700</v>
      </c>
      <c r="AQ221" s="72" t="s">
        <v>297</v>
      </c>
      <c r="AR221" s="72"/>
      <c r="AS221" s="72"/>
      <c r="AT221" s="72"/>
      <c r="AU221" s="72"/>
      <c r="AV221" s="72" t="s">
        <v>298</v>
      </c>
      <c r="AW221" s="72" t="s">
        <v>299</v>
      </c>
      <c r="AX221" s="72" t="s">
        <v>300</v>
      </c>
      <c r="AY221"/>
      <c r="AZ221" s="70" t="s">
        <v>329</v>
      </c>
      <c r="BA221" s="70" t="s">
        <v>330</v>
      </c>
      <c r="BB221"/>
      <c r="BC221" s="72" t="s">
        <v>331</v>
      </c>
      <c r="BD221" s="72"/>
      <c r="BE221"/>
      <c r="BF221" s="72" t="s">
        <v>329</v>
      </c>
      <c r="BG221" s="71" t="s">
        <v>302</v>
      </c>
      <c r="BH221" s="71" t="s">
        <v>301</v>
      </c>
      <c r="BI221" s="71"/>
      <c r="BJ221" s="72" t="s">
        <v>302</v>
      </c>
      <c r="BK221"/>
      <c r="BL221" s="72" t="s">
        <v>329</v>
      </c>
      <c r="BM221" s="71" t="s">
        <v>303</v>
      </c>
      <c r="BN221" s="72" t="s">
        <v>290</v>
      </c>
      <c r="BO221" s="72"/>
      <c r="BP221" s="72" t="s">
        <v>303</v>
      </c>
      <c r="BQ221" s="72"/>
      <c r="BR221"/>
      <c r="BS221" s="72" t="s">
        <v>331</v>
      </c>
      <c r="BT221" s="72"/>
      <c r="BU221" s="72"/>
      <c r="BV221"/>
      <c r="BW221" s="72" t="s">
        <v>331</v>
      </c>
      <c r="BX221" s="72"/>
      <c r="BY221"/>
      <c r="BZ221" s="72" t="s">
        <v>331</v>
      </c>
      <c r="CA221" s="71"/>
      <c r="CB221"/>
      <c r="CC221" s="72" t="s">
        <v>331</v>
      </c>
      <c r="CD221" s="71"/>
      <c r="CE221"/>
      <c r="CF221" s="72" t="s">
        <v>331</v>
      </c>
      <c r="CG221" s="71"/>
      <c r="CH221"/>
      <c r="CI221" s="72" t="s">
        <v>331</v>
      </c>
      <c r="CJ221" s="71"/>
      <c r="CK221" s="71"/>
      <c r="CL221"/>
      <c r="CM221" s="72" t="s">
        <v>331</v>
      </c>
      <c r="CN221" s="71"/>
      <c r="CO221" s="71"/>
      <c r="CP221" s="71"/>
      <c r="CQ221"/>
      <c r="CR221" s="72" t="s">
        <v>331</v>
      </c>
      <c r="CS221" s="71"/>
      <c r="CT221" s="71"/>
      <c r="CU221"/>
      <c r="CV221" s="72" t="s">
        <v>331</v>
      </c>
      <c r="CW221" s="67"/>
      <c r="AMH221" s="73"/>
      <c r="AMI221" s="73"/>
      <c r="AMJ221" s="73"/>
    </row>
    <row r="222" spans="1:1024" s="76" customFormat="1" x14ac:dyDescent="0.25">
      <c r="A222" s="65" t="s">
        <v>110</v>
      </c>
      <c r="B222" s="66" t="s">
        <v>111</v>
      </c>
      <c r="C222" s="65" t="s">
        <v>242</v>
      </c>
      <c r="D222" s="67" t="str">
        <f>VLOOKUP(C222,'[1]PRODUCT LINES'!B:C,2,0)</f>
        <v>PREMIUM-FIBRE-1G</v>
      </c>
      <c r="E222" s="68" t="s">
        <v>878</v>
      </c>
      <c r="F222" s="67" t="s">
        <v>879</v>
      </c>
      <c r="G222" s="67" t="s">
        <v>880</v>
      </c>
      <c r="H222" s="67" t="s">
        <v>113</v>
      </c>
      <c r="I222" s="67">
        <v>7</v>
      </c>
      <c r="J222" s="67" t="s">
        <v>631</v>
      </c>
      <c r="K222" s="67" t="s">
        <v>683</v>
      </c>
      <c r="L222" s="67" t="s">
        <v>863</v>
      </c>
      <c r="M222" s="69" t="s">
        <v>708</v>
      </c>
      <c r="N222" s="67" t="s">
        <v>685</v>
      </c>
      <c r="O222" s="67"/>
      <c r="P222" s="67" t="s">
        <v>443</v>
      </c>
      <c r="Q222" s="67"/>
      <c r="R222" s="82"/>
      <c r="S222" s="67"/>
      <c r="T222"/>
      <c r="U222" s="72" t="s">
        <v>331</v>
      </c>
      <c r="V222" s="72"/>
      <c r="W222"/>
      <c r="X222" s="72" t="s">
        <v>331</v>
      </c>
      <c r="Y222" s="72"/>
      <c r="Z222"/>
      <c r="AA222" s="72" t="s">
        <v>331</v>
      </c>
      <c r="AB222" s="72"/>
      <c r="AC222"/>
      <c r="AD222" s="72" t="s">
        <v>329</v>
      </c>
      <c r="AE222" s="71" t="s">
        <v>292</v>
      </c>
      <c r="AF222" s="71" t="s">
        <v>291</v>
      </c>
      <c r="AG222" s="71"/>
      <c r="AH222" s="72"/>
      <c r="AI222" s="72" t="s">
        <v>292</v>
      </c>
      <c r="AJ222" s="72"/>
      <c r="AK222"/>
      <c r="AL222" s="72" t="s">
        <v>331</v>
      </c>
      <c r="AM222" s="72"/>
      <c r="AN222"/>
      <c r="AO222" s="72" t="s">
        <v>329</v>
      </c>
      <c r="AP222" s="72" t="s">
        <v>700</v>
      </c>
      <c r="AQ222" s="72" t="s">
        <v>297</v>
      </c>
      <c r="AR222" s="72"/>
      <c r="AS222" s="72"/>
      <c r="AT222" s="72"/>
      <c r="AU222" s="72"/>
      <c r="AV222" s="72" t="s">
        <v>298</v>
      </c>
      <c r="AW222" s="72" t="s">
        <v>299</v>
      </c>
      <c r="AX222" s="72" t="s">
        <v>300</v>
      </c>
      <c r="AY222"/>
      <c r="AZ222" s="70" t="s">
        <v>329</v>
      </c>
      <c r="BA222" s="70" t="s">
        <v>330</v>
      </c>
      <c r="BB222"/>
      <c r="BC222" s="72" t="s">
        <v>331</v>
      </c>
      <c r="BD222" s="72"/>
      <c r="BE222"/>
      <c r="BF222" s="72" t="s">
        <v>329</v>
      </c>
      <c r="BG222" s="71" t="s">
        <v>302</v>
      </c>
      <c r="BH222" s="71" t="s">
        <v>301</v>
      </c>
      <c r="BI222" s="71"/>
      <c r="BJ222" s="72" t="s">
        <v>302</v>
      </c>
      <c r="BK222"/>
      <c r="BL222" s="72" t="s">
        <v>329</v>
      </c>
      <c r="BM222" s="71" t="s">
        <v>303</v>
      </c>
      <c r="BN222" s="72" t="s">
        <v>290</v>
      </c>
      <c r="BO222" s="72"/>
      <c r="BP222" s="72" t="s">
        <v>303</v>
      </c>
      <c r="BQ222" s="72"/>
      <c r="BR222"/>
      <c r="BS222" s="72" t="s">
        <v>331</v>
      </c>
      <c r="BT222" s="72"/>
      <c r="BU222" s="72"/>
      <c r="BV222"/>
      <c r="BW222" s="72" t="s">
        <v>331</v>
      </c>
      <c r="BX222" s="72"/>
      <c r="BY222"/>
      <c r="BZ222" s="72" t="s">
        <v>331</v>
      </c>
      <c r="CA222" s="71"/>
      <c r="CB222"/>
      <c r="CC222" s="72" t="s">
        <v>331</v>
      </c>
      <c r="CD222" s="71"/>
      <c r="CE222"/>
      <c r="CF222" s="72" t="s">
        <v>331</v>
      </c>
      <c r="CG222" s="71"/>
      <c r="CH222"/>
      <c r="CI222" s="72" t="s">
        <v>331</v>
      </c>
      <c r="CJ222" s="71"/>
      <c r="CK222" s="71"/>
      <c r="CL222"/>
      <c r="CM222" s="72" t="s">
        <v>331</v>
      </c>
      <c r="CN222" s="71"/>
      <c r="CO222" s="71"/>
      <c r="CP222" s="71"/>
      <c r="CQ222"/>
      <c r="CR222" s="72" t="s">
        <v>331</v>
      </c>
      <c r="CS222" s="71"/>
      <c r="CT222" s="71"/>
      <c r="CU222"/>
      <c r="CV222" s="72" t="s">
        <v>331</v>
      </c>
      <c r="CW222" s="67"/>
      <c r="AMH222" s="73"/>
      <c r="AMI222" s="73"/>
      <c r="AMJ222" s="73"/>
    </row>
    <row r="223" spans="1:1024" s="76" customFormat="1" x14ac:dyDescent="0.25">
      <c r="A223" s="65" t="s">
        <v>110</v>
      </c>
      <c r="B223" s="66" t="s">
        <v>111</v>
      </c>
      <c r="C223" s="65" t="s">
        <v>242</v>
      </c>
      <c r="D223" s="67" t="str">
        <f>VLOOKUP(C223,'[1]PRODUCT LINES'!B:C,2,0)</f>
        <v>PREMIUM-FIBRE-1G</v>
      </c>
      <c r="E223" s="68" t="s">
        <v>881</v>
      </c>
      <c r="F223" s="67" t="s">
        <v>882</v>
      </c>
      <c r="G223" s="67" t="s">
        <v>883</v>
      </c>
      <c r="H223" s="67" t="s">
        <v>113</v>
      </c>
      <c r="I223" s="67">
        <v>8</v>
      </c>
      <c r="J223" s="67" t="s">
        <v>631</v>
      </c>
      <c r="K223" s="67" t="s">
        <v>683</v>
      </c>
      <c r="L223" s="67" t="s">
        <v>863</v>
      </c>
      <c r="M223" s="69" t="s">
        <v>712</v>
      </c>
      <c r="N223" s="67" t="s">
        <v>685</v>
      </c>
      <c r="O223" s="67"/>
      <c r="P223" s="67" t="s">
        <v>443</v>
      </c>
      <c r="Q223" s="67"/>
      <c r="R223" s="82"/>
      <c r="S223" s="67"/>
      <c r="T223"/>
      <c r="U223" s="72" t="s">
        <v>331</v>
      </c>
      <c r="V223" s="72"/>
      <c r="W223"/>
      <c r="X223" s="72" t="s">
        <v>331</v>
      </c>
      <c r="Y223" s="72"/>
      <c r="Z223"/>
      <c r="AA223" s="72" t="s">
        <v>331</v>
      </c>
      <c r="AB223" s="72"/>
      <c r="AC223"/>
      <c r="AD223" s="72" t="s">
        <v>329</v>
      </c>
      <c r="AE223" s="71" t="s">
        <v>292</v>
      </c>
      <c r="AF223" s="71" t="s">
        <v>291</v>
      </c>
      <c r="AG223" s="71"/>
      <c r="AH223" s="72"/>
      <c r="AI223" s="72" t="s">
        <v>292</v>
      </c>
      <c r="AJ223" s="72"/>
      <c r="AK223"/>
      <c r="AL223" s="72" t="s">
        <v>331</v>
      </c>
      <c r="AM223" s="72"/>
      <c r="AN223"/>
      <c r="AO223" s="72" t="s">
        <v>329</v>
      </c>
      <c r="AP223" s="72" t="s">
        <v>700</v>
      </c>
      <c r="AQ223" s="72" t="s">
        <v>297</v>
      </c>
      <c r="AR223" s="72"/>
      <c r="AS223" s="72"/>
      <c r="AT223" s="72"/>
      <c r="AU223" s="72"/>
      <c r="AV223" s="72" t="s">
        <v>298</v>
      </c>
      <c r="AW223" s="72" t="s">
        <v>299</v>
      </c>
      <c r="AX223" s="72" t="s">
        <v>300</v>
      </c>
      <c r="AY223"/>
      <c r="AZ223" s="70" t="s">
        <v>329</v>
      </c>
      <c r="BA223" s="70" t="s">
        <v>330</v>
      </c>
      <c r="BB223"/>
      <c r="BC223" s="72" t="s">
        <v>331</v>
      </c>
      <c r="BD223" s="72"/>
      <c r="BE223"/>
      <c r="BF223" s="72" t="s">
        <v>329</v>
      </c>
      <c r="BG223" s="71" t="s">
        <v>302</v>
      </c>
      <c r="BH223" s="71" t="s">
        <v>301</v>
      </c>
      <c r="BI223" s="71"/>
      <c r="BJ223" s="72" t="s">
        <v>302</v>
      </c>
      <c r="BK223"/>
      <c r="BL223" s="72" t="s">
        <v>329</v>
      </c>
      <c r="BM223" s="71" t="s">
        <v>303</v>
      </c>
      <c r="BN223" s="72" t="s">
        <v>290</v>
      </c>
      <c r="BO223" s="72"/>
      <c r="BP223" s="72" t="s">
        <v>303</v>
      </c>
      <c r="BQ223" s="72"/>
      <c r="BR223"/>
      <c r="BS223" s="72" t="s">
        <v>331</v>
      </c>
      <c r="BT223" s="72"/>
      <c r="BU223" s="72"/>
      <c r="BV223"/>
      <c r="BW223" s="72" t="s">
        <v>331</v>
      </c>
      <c r="BX223" s="72"/>
      <c r="BY223"/>
      <c r="BZ223" s="72" t="s">
        <v>331</v>
      </c>
      <c r="CA223" s="71"/>
      <c r="CB223"/>
      <c r="CC223" s="72" t="s">
        <v>331</v>
      </c>
      <c r="CD223" s="71"/>
      <c r="CE223"/>
      <c r="CF223" s="72" t="s">
        <v>331</v>
      </c>
      <c r="CG223" s="71"/>
      <c r="CH223"/>
      <c r="CI223" s="72" t="s">
        <v>331</v>
      </c>
      <c r="CJ223" s="71"/>
      <c r="CK223" s="71"/>
      <c r="CL223"/>
      <c r="CM223" s="72" t="s">
        <v>331</v>
      </c>
      <c r="CN223" s="71"/>
      <c r="CO223" s="71"/>
      <c r="CP223" s="71"/>
      <c r="CQ223"/>
      <c r="CR223" s="72" t="s">
        <v>331</v>
      </c>
      <c r="CS223" s="71"/>
      <c r="CT223" s="71"/>
      <c r="CU223"/>
      <c r="CV223" s="72" t="s">
        <v>331</v>
      </c>
      <c r="CW223" s="67"/>
      <c r="AMH223" s="73"/>
      <c r="AMI223" s="73"/>
      <c r="AMJ223" s="73"/>
    </row>
    <row r="224" spans="1:1024" s="76" customFormat="1" x14ac:dyDescent="0.25">
      <c r="A224" s="79"/>
      <c r="B224" s="84"/>
      <c r="C224" s="79"/>
      <c r="D224" s="73"/>
      <c r="E224" s="75"/>
      <c r="F224" s="73"/>
      <c r="G224" s="73"/>
      <c r="H224" s="73"/>
      <c r="I224" s="73"/>
      <c r="J224" s="73"/>
      <c r="K224" s="73"/>
      <c r="L224" s="73"/>
      <c r="M224" s="77"/>
      <c r="N224" s="73"/>
      <c r="O224" s="73"/>
      <c r="P224" s="73"/>
      <c r="Q224" s="73"/>
      <c r="R224" s="85"/>
      <c r="S224" s="73"/>
      <c r="T224"/>
      <c r="U224" s="78" t="s">
        <v>331</v>
      </c>
      <c r="V224" s="78"/>
      <c r="W224"/>
      <c r="X224" s="78" t="s">
        <v>331</v>
      </c>
      <c r="Y224" s="78"/>
      <c r="Z224"/>
      <c r="AA224" s="78" t="s">
        <v>331</v>
      </c>
      <c r="AB224" s="78"/>
      <c r="AC224"/>
      <c r="AD224" s="78"/>
      <c r="AE224" s="73"/>
      <c r="AF224" s="73"/>
      <c r="AG224" s="73"/>
      <c r="AH224" s="81"/>
      <c r="AI224" s="78"/>
      <c r="AJ224" s="78"/>
      <c r="AK224"/>
      <c r="AL224" s="78"/>
      <c r="AM224" s="78"/>
      <c r="AN224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/>
      <c r="AZ224" s="86"/>
      <c r="BA224" s="78"/>
      <c r="BB224"/>
      <c r="BC224" s="78"/>
      <c r="BD224" s="78"/>
      <c r="BE224"/>
      <c r="BF224" s="78"/>
      <c r="BG224" s="73"/>
      <c r="BH224" s="73"/>
      <c r="BI224" s="73"/>
      <c r="BJ224" s="81"/>
      <c r="BK224"/>
      <c r="BL224" s="81"/>
      <c r="BM224" s="81"/>
      <c r="BN224" s="81"/>
      <c r="BO224" s="81"/>
      <c r="BP224" s="81"/>
      <c r="BQ224" s="81"/>
      <c r="BR224"/>
      <c r="BS224" s="81"/>
      <c r="BT224" s="81"/>
      <c r="BU224" s="81"/>
      <c r="BV224"/>
      <c r="BW224" s="81"/>
      <c r="BX224" s="81"/>
      <c r="BY224"/>
      <c r="BZ224" s="73"/>
      <c r="CA224" s="73"/>
      <c r="CB224"/>
      <c r="CC224" s="73"/>
      <c r="CD224" s="73"/>
      <c r="CE224"/>
      <c r="CF224" s="73"/>
      <c r="CG224" s="73"/>
      <c r="CH224"/>
      <c r="CI224" s="73"/>
      <c r="CJ224" s="73"/>
      <c r="CK224" s="73"/>
      <c r="CL224"/>
      <c r="CM224" s="73"/>
      <c r="CN224" s="73"/>
      <c r="CO224" s="73"/>
      <c r="CP224" s="73"/>
      <c r="CQ224"/>
      <c r="CR224" s="73"/>
      <c r="CS224" s="73"/>
      <c r="CT224" s="73"/>
      <c r="CU224"/>
      <c r="CV224" s="73"/>
      <c r="CW224" s="73"/>
      <c r="AMH224" s="73"/>
      <c r="AMI224" s="73"/>
      <c r="AMJ224" s="73"/>
    </row>
    <row r="225" spans="1:1024" s="76" customFormat="1" x14ac:dyDescent="0.25">
      <c r="A225" s="65" t="s">
        <v>90</v>
      </c>
      <c r="B225" s="66" t="s">
        <v>91</v>
      </c>
      <c r="C225" s="65" t="s">
        <v>186</v>
      </c>
      <c r="D225" s="67" t="s">
        <v>187</v>
      </c>
      <c r="E225" s="68" t="s">
        <v>884</v>
      </c>
      <c r="F225" s="67" t="s">
        <v>885</v>
      </c>
      <c r="G225" s="67" t="s">
        <v>188</v>
      </c>
      <c r="H225" s="67" t="s">
        <v>94</v>
      </c>
      <c r="I225" s="67">
        <v>1</v>
      </c>
      <c r="J225" s="67"/>
      <c r="K225" s="67"/>
      <c r="L225" s="67"/>
      <c r="M225" s="69"/>
      <c r="N225" s="67"/>
      <c r="O225" s="67"/>
      <c r="P225" s="67"/>
      <c r="Q225" s="67"/>
      <c r="R225" s="82"/>
      <c r="S225" s="67"/>
      <c r="T225"/>
      <c r="U225" s="72" t="s">
        <v>331</v>
      </c>
      <c r="V225" s="72"/>
      <c r="W225"/>
      <c r="X225" s="72" t="s">
        <v>331</v>
      </c>
      <c r="Y225" s="72"/>
      <c r="Z225"/>
      <c r="AA225" s="72" t="s">
        <v>331</v>
      </c>
      <c r="AB225" s="72"/>
      <c r="AC225"/>
      <c r="AD225" s="72" t="s">
        <v>331</v>
      </c>
      <c r="AE225" s="67"/>
      <c r="AF225" s="67" t="s">
        <v>292</v>
      </c>
      <c r="AG225" s="67"/>
      <c r="AH225" s="71"/>
      <c r="AI225" s="72"/>
      <c r="AJ225" s="72"/>
      <c r="AK225"/>
      <c r="AL225" s="72" t="s">
        <v>331</v>
      </c>
      <c r="AM225" s="72"/>
      <c r="AN225"/>
      <c r="AO225" s="72" t="s">
        <v>331</v>
      </c>
      <c r="AP225" s="72"/>
      <c r="AQ225" s="72"/>
      <c r="AR225" s="72"/>
      <c r="AS225" s="72"/>
      <c r="AT225" s="72"/>
      <c r="AU225" s="72"/>
      <c r="AV225" s="72"/>
      <c r="AW225" s="72"/>
      <c r="AX225" s="72"/>
      <c r="AY225"/>
      <c r="AZ225" s="70" t="s">
        <v>331</v>
      </c>
      <c r="BA225" s="72"/>
      <c r="BB225"/>
      <c r="BC225" s="72" t="s">
        <v>331</v>
      </c>
      <c r="BD225" s="72"/>
      <c r="BE225"/>
      <c r="BF225" s="72" t="s">
        <v>331</v>
      </c>
      <c r="BG225" s="67"/>
      <c r="BH225" s="67"/>
      <c r="BI225" s="67"/>
      <c r="BJ225" s="71"/>
      <c r="BK225"/>
      <c r="BL225" s="72" t="s">
        <v>331</v>
      </c>
      <c r="BM225" s="71"/>
      <c r="BN225" s="71"/>
      <c r="BO225" s="71"/>
      <c r="BP225" s="71"/>
      <c r="BQ225" s="71"/>
      <c r="BR225"/>
      <c r="BS225" s="71" t="s">
        <v>331</v>
      </c>
      <c r="BT225" s="71"/>
      <c r="BU225" s="71"/>
      <c r="BV225"/>
      <c r="BW225" s="71" t="s">
        <v>331</v>
      </c>
      <c r="BX225" s="71"/>
      <c r="BY225"/>
      <c r="BZ225" s="72" t="s">
        <v>331</v>
      </c>
      <c r="CA225" s="71"/>
      <c r="CB225"/>
      <c r="CC225" s="72" t="s">
        <v>331</v>
      </c>
      <c r="CD225" s="71"/>
      <c r="CE225"/>
      <c r="CF225" s="72" t="s">
        <v>331</v>
      </c>
      <c r="CG225" s="71"/>
      <c r="CH225"/>
      <c r="CI225" s="72" t="s">
        <v>331</v>
      </c>
      <c r="CJ225" s="71"/>
      <c r="CK225" s="71"/>
      <c r="CL225"/>
      <c r="CM225" s="72" t="s">
        <v>331</v>
      </c>
      <c r="CN225" s="71"/>
      <c r="CO225" s="71"/>
      <c r="CP225" s="71"/>
      <c r="CQ225"/>
      <c r="CR225" s="72" t="s">
        <v>331</v>
      </c>
      <c r="CS225" s="71"/>
      <c r="CT225" s="71"/>
      <c r="CU225"/>
      <c r="CV225" s="72" t="s">
        <v>331</v>
      </c>
      <c r="CW225" s="67"/>
      <c r="AMH225" s="73"/>
      <c r="AMI225" s="73"/>
      <c r="AMJ225" s="73"/>
    </row>
    <row r="226" spans="1:1024" s="76" customFormat="1" x14ac:dyDescent="0.25">
      <c r="A226" s="65" t="s">
        <v>90</v>
      </c>
      <c r="B226" s="66" t="s">
        <v>91</v>
      </c>
      <c r="C226" s="65" t="s">
        <v>189</v>
      </c>
      <c r="D226" s="67" t="s">
        <v>190</v>
      </c>
      <c r="E226" s="68" t="s">
        <v>886</v>
      </c>
      <c r="F226" s="67" t="s">
        <v>887</v>
      </c>
      <c r="G226" s="67" t="s">
        <v>191</v>
      </c>
      <c r="H226" s="67" t="s">
        <v>94</v>
      </c>
      <c r="I226" s="67">
        <v>2</v>
      </c>
      <c r="J226" s="67"/>
      <c r="K226" s="67"/>
      <c r="L226" s="67"/>
      <c r="M226" s="69"/>
      <c r="N226" s="67"/>
      <c r="O226" s="67"/>
      <c r="P226" s="67"/>
      <c r="Q226" s="67"/>
      <c r="R226" s="82"/>
      <c r="S226" s="67"/>
      <c r="T226"/>
      <c r="U226" s="72" t="s">
        <v>331</v>
      </c>
      <c r="V226" s="72"/>
      <c r="W226"/>
      <c r="X226" s="72" t="s">
        <v>331</v>
      </c>
      <c r="Y226" s="72"/>
      <c r="Z226"/>
      <c r="AA226" s="72" t="s">
        <v>331</v>
      </c>
      <c r="AB226" s="72"/>
      <c r="AC226"/>
      <c r="AD226" s="72" t="s">
        <v>331</v>
      </c>
      <c r="AE226" s="67"/>
      <c r="AF226" s="67" t="s">
        <v>292</v>
      </c>
      <c r="AG226" s="67"/>
      <c r="AH226" s="71"/>
      <c r="AI226" s="72"/>
      <c r="AJ226" s="72"/>
      <c r="AK226"/>
      <c r="AL226" s="72" t="s">
        <v>331</v>
      </c>
      <c r="AM226" s="72"/>
      <c r="AN226"/>
      <c r="AO226" s="72" t="s">
        <v>331</v>
      </c>
      <c r="AP226" s="72"/>
      <c r="AQ226" s="72"/>
      <c r="AR226" s="72"/>
      <c r="AS226" s="72"/>
      <c r="AT226" s="72"/>
      <c r="AU226" s="72"/>
      <c r="AV226" s="72"/>
      <c r="AW226" s="72"/>
      <c r="AX226" s="72"/>
      <c r="AY226"/>
      <c r="AZ226" s="70" t="s">
        <v>331</v>
      </c>
      <c r="BA226" s="72"/>
      <c r="BB226"/>
      <c r="BC226" s="72" t="s">
        <v>331</v>
      </c>
      <c r="BD226" s="72"/>
      <c r="BE226"/>
      <c r="BF226" s="72" t="s">
        <v>331</v>
      </c>
      <c r="BG226" s="67"/>
      <c r="BH226" s="67"/>
      <c r="BI226" s="67"/>
      <c r="BJ226" s="71"/>
      <c r="BK226"/>
      <c r="BL226" s="72" t="s">
        <v>331</v>
      </c>
      <c r="BM226" s="71"/>
      <c r="BN226" s="71"/>
      <c r="BO226" s="71"/>
      <c r="BP226" s="71"/>
      <c r="BQ226" s="71"/>
      <c r="BR226"/>
      <c r="BS226" s="71" t="s">
        <v>331</v>
      </c>
      <c r="BT226" s="71"/>
      <c r="BU226" s="71"/>
      <c r="BV226"/>
      <c r="BW226" s="71" t="s">
        <v>331</v>
      </c>
      <c r="BX226" s="71"/>
      <c r="BY226"/>
      <c r="BZ226" s="72" t="s">
        <v>331</v>
      </c>
      <c r="CA226" s="71"/>
      <c r="CB226"/>
      <c r="CC226" s="72" t="s">
        <v>331</v>
      </c>
      <c r="CD226" s="71"/>
      <c r="CE226"/>
      <c r="CF226" s="72" t="s">
        <v>331</v>
      </c>
      <c r="CG226" s="71"/>
      <c r="CH226"/>
      <c r="CI226" s="72" t="s">
        <v>331</v>
      </c>
      <c r="CJ226" s="71"/>
      <c r="CK226" s="71"/>
      <c r="CL226"/>
      <c r="CM226" s="72" t="s">
        <v>331</v>
      </c>
      <c r="CN226" s="71"/>
      <c r="CO226" s="71"/>
      <c r="CP226" s="71"/>
      <c r="CQ226"/>
      <c r="CR226" s="72" t="s">
        <v>331</v>
      </c>
      <c r="CS226" s="71"/>
      <c r="CT226" s="71"/>
      <c r="CU226"/>
      <c r="CV226" s="72" t="s">
        <v>331</v>
      </c>
      <c r="CW226" s="67"/>
      <c r="AMH226" s="73"/>
      <c r="AMI226" s="73"/>
      <c r="AMJ226" s="73"/>
    </row>
    <row r="227" spans="1:1024" s="76" customFormat="1" x14ac:dyDescent="0.25">
      <c r="A227" s="65" t="s">
        <v>90</v>
      </c>
      <c r="B227" s="66" t="s">
        <v>91</v>
      </c>
      <c r="C227" s="65" t="s">
        <v>192</v>
      </c>
      <c r="D227" s="67" t="s">
        <v>193</v>
      </c>
      <c r="E227" s="68" t="s">
        <v>888</v>
      </c>
      <c r="F227" s="67" t="s">
        <v>889</v>
      </c>
      <c r="G227" s="67" t="s">
        <v>194</v>
      </c>
      <c r="H227" s="67" t="s">
        <v>94</v>
      </c>
      <c r="I227" s="67">
        <v>3</v>
      </c>
      <c r="J227" s="67"/>
      <c r="K227" s="67"/>
      <c r="L227" s="67"/>
      <c r="M227" s="69"/>
      <c r="N227" s="67"/>
      <c r="O227" s="67"/>
      <c r="P227" s="67"/>
      <c r="Q227" s="67"/>
      <c r="R227" s="82"/>
      <c r="S227" s="67"/>
      <c r="T227"/>
      <c r="U227" s="72" t="s">
        <v>331</v>
      </c>
      <c r="V227" s="72"/>
      <c r="W227"/>
      <c r="X227" s="72" t="s">
        <v>331</v>
      </c>
      <c r="Y227" s="72"/>
      <c r="Z227"/>
      <c r="AA227" s="72" t="s">
        <v>331</v>
      </c>
      <c r="AB227" s="72"/>
      <c r="AC227"/>
      <c r="AD227" s="72" t="s">
        <v>331</v>
      </c>
      <c r="AE227" s="67"/>
      <c r="AF227" s="67" t="s">
        <v>292</v>
      </c>
      <c r="AG227" s="67"/>
      <c r="AH227" s="71"/>
      <c r="AI227" s="72"/>
      <c r="AJ227" s="72"/>
      <c r="AK227"/>
      <c r="AL227" s="72" t="s">
        <v>331</v>
      </c>
      <c r="AM227" s="72"/>
      <c r="AN227"/>
      <c r="AO227" s="72" t="s">
        <v>331</v>
      </c>
      <c r="AP227" s="72"/>
      <c r="AQ227" s="72"/>
      <c r="AR227" s="72"/>
      <c r="AS227" s="72"/>
      <c r="AT227" s="72"/>
      <c r="AU227" s="72"/>
      <c r="AV227" s="72"/>
      <c r="AW227" s="72"/>
      <c r="AX227" s="72"/>
      <c r="AY227"/>
      <c r="AZ227" s="70" t="s">
        <v>331</v>
      </c>
      <c r="BA227" s="72"/>
      <c r="BB227"/>
      <c r="BC227" s="72" t="s">
        <v>331</v>
      </c>
      <c r="BD227" s="72"/>
      <c r="BE227"/>
      <c r="BF227" s="72" t="s">
        <v>331</v>
      </c>
      <c r="BG227" s="67"/>
      <c r="BH227" s="67"/>
      <c r="BI227" s="67"/>
      <c r="BJ227" s="71"/>
      <c r="BK227"/>
      <c r="BL227" s="72" t="s">
        <v>331</v>
      </c>
      <c r="BM227" s="71"/>
      <c r="BN227" s="71"/>
      <c r="BO227" s="71"/>
      <c r="BP227" s="71"/>
      <c r="BQ227" s="71"/>
      <c r="BR227"/>
      <c r="BS227" s="71" t="s">
        <v>331</v>
      </c>
      <c r="BT227" s="71"/>
      <c r="BU227" s="71"/>
      <c r="BV227"/>
      <c r="BW227" s="71" t="s">
        <v>331</v>
      </c>
      <c r="BX227" s="71"/>
      <c r="BY227"/>
      <c r="BZ227" s="72" t="s">
        <v>331</v>
      </c>
      <c r="CA227" s="71"/>
      <c r="CB227"/>
      <c r="CC227" s="72" t="s">
        <v>331</v>
      </c>
      <c r="CD227" s="71"/>
      <c r="CE227"/>
      <c r="CF227" s="72" t="s">
        <v>331</v>
      </c>
      <c r="CG227" s="71"/>
      <c r="CH227"/>
      <c r="CI227" s="72" t="s">
        <v>331</v>
      </c>
      <c r="CJ227" s="71"/>
      <c r="CK227" s="71"/>
      <c r="CL227"/>
      <c r="CM227" s="72" t="s">
        <v>331</v>
      </c>
      <c r="CN227" s="71"/>
      <c r="CO227" s="71"/>
      <c r="CP227" s="71"/>
      <c r="CQ227"/>
      <c r="CR227" s="72" t="s">
        <v>331</v>
      </c>
      <c r="CS227" s="71"/>
      <c r="CT227" s="71"/>
      <c r="CU227"/>
      <c r="CV227" s="72" t="s">
        <v>331</v>
      </c>
      <c r="CW227" s="67"/>
      <c r="AMH227" s="73"/>
      <c r="AMI227" s="73"/>
      <c r="AMJ227" s="73"/>
    </row>
    <row r="228" spans="1:1024" s="76" customFormat="1" x14ac:dyDescent="0.25">
      <c r="A228" s="79"/>
      <c r="B228" s="84"/>
      <c r="C228" s="79"/>
      <c r="D228" s="73"/>
      <c r="E228" s="75"/>
      <c r="F228" s="73"/>
      <c r="G228" s="73"/>
      <c r="H228" s="73"/>
      <c r="I228" s="73"/>
      <c r="J228" s="73"/>
      <c r="K228" s="73"/>
      <c r="L228" s="73"/>
      <c r="M228" s="77"/>
      <c r="N228" s="73"/>
      <c r="O228" s="73"/>
      <c r="P228" s="73"/>
      <c r="Q228" s="73"/>
      <c r="R228" s="85"/>
      <c r="S228" s="73"/>
      <c r="T228"/>
      <c r="U228" s="78" t="s">
        <v>331</v>
      </c>
      <c r="V228" s="78"/>
      <c r="W228"/>
      <c r="X228" s="78" t="s">
        <v>331</v>
      </c>
      <c r="Y228" s="78"/>
      <c r="Z228"/>
      <c r="AA228" s="78" t="s">
        <v>331</v>
      </c>
      <c r="AB228" s="78"/>
      <c r="AC228"/>
      <c r="AD228" s="78"/>
      <c r="AE228" s="73"/>
      <c r="AF228" s="73"/>
      <c r="AG228" s="73"/>
      <c r="AH228" s="81"/>
      <c r="AI228" s="78"/>
      <c r="AJ228" s="78"/>
      <c r="AK228"/>
      <c r="AL228" s="78"/>
      <c r="AM228" s="78"/>
      <c r="AN22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/>
      <c r="AZ228" s="86"/>
      <c r="BA228" s="78"/>
      <c r="BB228"/>
      <c r="BC228" s="78"/>
      <c r="BD228" s="78"/>
      <c r="BE228"/>
      <c r="BF228" s="78"/>
      <c r="BG228" s="73"/>
      <c r="BH228" s="73"/>
      <c r="BI228" s="73"/>
      <c r="BJ228" s="81"/>
      <c r="BK228"/>
      <c r="BL228" s="81"/>
      <c r="BM228" s="81"/>
      <c r="BN228" s="81"/>
      <c r="BO228" s="81"/>
      <c r="BP228" s="81"/>
      <c r="BQ228" s="81"/>
      <c r="BR228"/>
      <c r="BS228" s="81"/>
      <c r="BT228" s="81"/>
      <c r="BU228" s="81"/>
      <c r="BV228"/>
      <c r="BW228" s="81"/>
      <c r="BX228" s="81"/>
      <c r="BY228"/>
      <c r="BZ228" s="73"/>
      <c r="CA228" s="73"/>
      <c r="CB228"/>
      <c r="CC228" s="73"/>
      <c r="CD228" s="73"/>
      <c r="CE228"/>
      <c r="CF228" s="73"/>
      <c r="CG228" s="73"/>
      <c r="CH228"/>
      <c r="CI228" s="73"/>
      <c r="CJ228" s="73"/>
      <c r="CK228" s="73"/>
      <c r="CL228"/>
      <c r="CM228" s="73"/>
      <c r="CN228" s="73"/>
      <c r="CO228" s="73"/>
      <c r="CP228" s="73"/>
      <c r="CQ228"/>
      <c r="CR228" s="73"/>
      <c r="CS228" s="73"/>
      <c r="CT228" s="73"/>
      <c r="CU228"/>
      <c r="CV228" s="73"/>
      <c r="CW228" s="73"/>
      <c r="AMH228" s="73"/>
      <c r="AMI228" s="73"/>
      <c r="AMJ228" s="73"/>
    </row>
    <row r="229" spans="1:1024" s="76" customFormat="1" x14ac:dyDescent="0.25">
      <c r="A229" s="65" t="s">
        <v>95</v>
      </c>
      <c r="B229" s="66" t="s">
        <v>96</v>
      </c>
      <c r="C229" s="65" t="s">
        <v>195</v>
      </c>
      <c r="D229" s="67" t="s">
        <v>196</v>
      </c>
      <c r="E229" s="68" t="s">
        <v>890</v>
      </c>
      <c r="F229" s="67" t="s">
        <v>891</v>
      </c>
      <c r="G229" s="67" t="s">
        <v>197</v>
      </c>
      <c r="H229" s="67" t="s">
        <v>94</v>
      </c>
      <c r="I229" s="67">
        <v>1</v>
      </c>
      <c r="J229" s="67"/>
      <c r="K229" s="67"/>
      <c r="L229" s="67"/>
      <c r="M229" s="69"/>
      <c r="N229" s="67"/>
      <c r="O229" s="67"/>
      <c r="P229" s="67"/>
      <c r="Q229" s="67"/>
      <c r="R229" s="82"/>
      <c r="S229" s="67"/>
      <c r="T229"/>
      <c r="U229" s="72" t="s">
        <v>331</v>
      </c>
      <c r="V229" s="72"/>
      <c r="W229"/>
      <c r="X229" s="72" t="s">
        <v>331</v>
      </c>
      <c r="Y229" s="72"/>
      <c r="Z229"/>
      <c r="AA229" s="72" t="s">
        <v>331</v>
      </c>
      <c r="AB229" s="72"/>
      <c r="AC229"/>
      <c r="AD229" s="72" t="s">
        <v>331</v>
      </c>
      <c r="AE229" s="67"/>
      <c r="AF229" s="67" t="s">
        <v>292</v>
      </c>
      <c r="AG229" s="67"/>
      <c r="AH229" s="71"/>
      <c r="AI229" s="72"/>
      <c r="AJ229" s="72"/>
      <c r="AK229"/>
      <c r="AL229" s="72" t="s">
        <v>331</v>
      </c>
      <c r="AM229" s="72"/>
      <c r="AN229"/>
      <c r="AO229" s="72" t="s">
        <v>331</v>
      </c>
      <c r="AP229" s="72"/>
      <c r="AQ229" s="72"/>
      <c r="AR229" s="72"/>
      <c r="AS229" s="72"/>
      <c r="AT229" s="72"/>
      <c r="AU229" s="72"/>
      <c r="AV229" s="72"/>
      <c r="AW229" s="72"/>
      <c r="AX229" s="72"/>
      <c r="AY229"/>
      <c r="AZ229" s="70" t="s">
        <v>331</v>
      </c>
      <c r="BA229" s="72"/>
      <c r="BB229"/>
      <c r="BC229" s="72" t="s">
        <v>331</v>
      </c>
      <c r="BD229" s="72"/>
      <c r="BE229"/>
      <c r="BF229" s="72" t="s">
        <v>331</v>
      </c>
      <c r="BG229" s="67"/>
      <c r="BH229" s="67"/>
      <c r="BI229" s="67"/>
      <c r="BJ229" s="71"/>
      <c r="BK229"/>
      <c r="BL229" s="72" t="s">
        <v>331</v>
      </c>
      <c r="BM229" s="71"/>
      <c r="BN229" s="71"/>
      <c r="BO229" s="71"/>
      <c r="BP229" s="71"/>
      <c r="BQ229" s="71"/>
      <c r="BR229"/>
      <c r="BS229" s="71" t="s">
        <v>331</v>
      </c>
      <c r="BT229" s="71"/>
      <c r="BU229" s="71"/>
      <c r="BV229"/>
      <c r="BW229" s="71" t="s">
        <v>331</v>
      </c>
      <c r="BX229" s="71"/>
      <c r="BY229"/>
      <c r="BZ229" s="72" t="s">
        <v>331</v>
      </c>
      <c r="CA229" s="71"/>
      <c r="CB229"/>
      <c r="CC229" s="72" t="s">
        <v>331</v>
      </c>
      <c r="CD229" s="71"/>
      <c r="CE229"/>
      <c r="CF229" s="72" t="s">
        <v>331</v>
      </c>
      <c r="CG229" s="71"/>
      <c r="CH229"/>
      <c r="CI229" s="72" t="s">
        <v>331</v>
      </c>
      <c r="CJ229" s="71"/>
      <c r="CK229" s="71"/>
      <c r="CL229"/>
      <c r="CM229" s="72" t="s">
        <v>331</v>
      </c>
      <c r="CN229" s="71"/>
      <c r="CO229" s="71"/>
      <c r="CP229" s="71"/>
      <c r="CQ229"/>
      <c r="CR229" s="72" t="s">
        <v>331</v>
      </c>
      <c r="CS229" s="71"/>
      <c r="CT229" s="71"/>
      <c r="CU229"/>
      <c r="CV229" s="72" t="s">
        <v>331</v>
      </c>
      <c r="CW229" s="67"/>
      <c r="AMH229" s="73"/>
      <c r="AMI229" s="73"/>
      <c r="AMJ229" s="73"/>
    </row>
    <row r="230" spans="1:1024" s="76" customFormat="1" x14ac:dyDescent="0.25">
      <c r="A230" s="65" t="s">
        <v>95</v>
      </c>
      <c r="B230" s="66" t="s">
        <v>96</v>
      </c>
      <c r="C230" s="65" t="s">
        <v>195</v>
      </c>
      <c r="D230" s="67" t="s">
        <v>196</v>
      </c>
      <c r="E230" s="68" t="s">
        <v>892</v>
      </c>
      <c r="F230" s="67" t="s">
        <v>893</v>
      </c>
      <c r="G230" s="67" t="s">
        <v>894</v>
      </c>
      <c r="H230" s="67" t="s">
        <v>94</v>
      </c>
      <c r="I230" s="67">
        <v>2</v>
      </c>
      <c r="J230" s="67"/>
      <c r="K230" s="67"/>
      <c r="L230" s="67"/>
      <c r="M230" s="69"/>
      <c r="N230" s="67"/>
      <c r="O230" s="67"/>
      <c r="P230" s="67"/>
      <c r="Q230" s="67"/>
      <c r="R230" s="82"/>
      <c r="S230" s="67"/>
      <c r="T230"/>
      <c r="U230" s="72" t="s">
        <v>331</v>
      </c>
      <c r="V230" s="72"/>
      <c r="W230"/>
      <c r="X230" s="72" t="s">
        <v>331</v>
      </c>
      <c r="Y230" s="72"/>
      <c r="Z230"/>
      <c r="AA230" s="72" t="s">
        <v>331</v>
      </c>
      <c r="AB230" s="72"/>
      <c r="AC230"/>
      <c r="AD230" s="72" t="s">
        <v>331</v>
      </c>
      <c r="AE230" s="67"/>
      <c r="AF230" s="67" t="s">
        <v>292</v>
      </c>
      <c r="AG230" s="67"/>
      <c r="AH230" s="71"/>
      <c r="AI230" s="72"/>
      <c r="AJ230" s="72"/>
      <c r="AK230"/>
      <c r="AL230" s="72" t="s">
        <v>331</v>
      </c>
      <c r="AM230" s="72"/>
      <c r="AN230"/>
      <c r="AO230" s="72" t="s">
        <v>331</v>
      </c>
      <c r="AP230" s="72"/>
      <c r="AQ230" s="72"/>
      <c r="AR230" s="72"/>
      <c r="AS230" s="72"/>
      <c r="AT230" s="72"/>
      <c r="AU230" s="72"/>
      <c r="AV230" s="72"/>
      <c r="AW230" s="72"/>
      <c r="AX230" s="72"/>
      <c r="AY230"/>
      <c r="AZ230" s="70" t="s">
        <v>331</v>
      </c>
      <c r="BA230" s="72"/>
      <c r="BB230"/>
      <c r="BC230" s="72" t="s">
        <v>331</v>
      </c>
      <c r="BD230" s="72"/>
      <c r="BE230"/>
      <c r="BF230" s="72" t="s">
        <v>331</v>
      </c>
      <c r="BG230" s="67"/>
      <c r="BH230" s="67"/>
      <c r="BI230" s="67"/>
      <c r="BJ230" s="71"/>
      <c r="BK230"/>
      <c r="BL230" s="72" t="s">
        <v>331</v>
      </c>
      <c r="BM230" s="71"/>
      <c r="BN230" s="71"/>
      <c r="BO230" s="71"/>
      <c r="BP230" s="71"/>
      <c r="BQ230" s="71"/>
      <c r="BR230"/>
      <c r="BS230" s="71" t="s">
        <v>331</v>
      </c>
      <c r="BT230" s="71"/>
      <c r="BU230" s="71"/>
      <c r="BV230"/>
      <c r="BW230" s="71" t="s">
        <v>331</v>
      </c>
      <c r="BX230" s="71"/>
      <c r="BY230"/>
      <c r="BZ230" s="72" t="s">
        <v>331</v>
      </c>
      <c r="CA230" s="71"/>
      <c r="CB230"/>
      <c r="CC230" s="72" t="s">
        <v>331</v>
      </c>
      <c r="CD230" s="71"/>
      <c r="CE230"/>
      <c r="CF230" s="72" t="s">
        <v>331</v>
      </c>
      <c r="CG230" s="71"/>
      <c r="CH230"/>
      <c r="CI230" s="72" t="s">
        <v>331</v>
      </c>
      <c r="CJ230" s="71"/>
      <c r="CK230" s="71"/>
      <c r="CL230"/>
      <c r="CM230" s="72" t="s">
        <v>331</v>
      </c>
      <c r="CN230" s="71"/>
      <c r="CO230" s="71"/>
      <c r="CP230" s="71"/>
      <c r="CQ230"/>
      <c r="CR230" s="72" t="s">
        <v>331</v>
      </c>
      <c r="CS230" s="71"/>
      <c r="CT230" s="71"/>
      <c r="CU230"/>
      <c r="CV230" s="72" t="s">
        <v>331</v>
      </c>
      <c r="CW230" s="67"/>
      <c r="AMH230" s="73"/>
      <c r="AMI230" s="73"/>
      <c r="AMJ230" s="73"/>
    </row>
    <row r="231" spans="1:1024" s="76" customFormat="1" x14ac:dyDescent="0.25">
      <c r="A231" s="65" t="s">
        <v>95</v>
      </c>
      <c r="B231" s="66" t="s">
        <v>96</v>
      </c>
      <c r="C231" s="65" t="s">
        <v>198</v>
      </c>
      <c r="D231" s="67" t="s">
        <v>199</v>
      </c>
      <c r="E231" s="68" t="s">
        <v>895</v>
      </c>
      <c r="F231" s="67" t="s">
        <v>896</v>
      </c>
      <c r="G231" s="67" t="s">
        <v>200</v>
      </c>
      <c r="H231" s="67" t="s">
        <v>94</v>
      </c>
      <c r="I231" s="67">
        <v>3</v>
      </c>
      <c r="J231" s="67"/>
      <c r="K231" s="67"/>
      <c r="L231" s="67"/>
      <c r="M231" s="69"/>
      <c r="N231" s="67"/>
      <c r="O231" s="67"/>
      <c r="P231" s="67"/>
      <c r="Q231" s="67"/>
      <c r="R231" s="82"/>
      <c r="S231" s="67"/>
      <c r="T231"/>
      <c r="U231" s="72" t="s">
        <v>331</v>
      </c>
      <c r="V231" s="72"/>
      <c r="W231"/>
      <c r="X231" s="72" t="s">
        <v>331</v>
      </c>
      <c r="Y231" s="72"/>
      <c r="Z231"/>
      <c r="AA231" s="72" t="s">
        <v>331</v>
      </c>
      <c r="AB231" s="72"/>
      <c r="AC231"/>
      <c r="AD231" s="72" t="s">
        <v>331</v>
      </c>
      <c r="AE231" s="67"/>
      <c r="AF231" s="67" t="s">
        <v>292</v>
      </c>
      <c r="AG231" s="67"/>
      <c r="AH231" s="71"/>
      <c r="AI231" s="72"/>
      <c r="AJ231" s="72"/>
      <c r="AK231"/>
      <c r="AL231" s="72" t="s">
        <v>331</v>
      </c>
      <c r="AM231" s="72"/>
      <c r="AN231"/>
      <c r="AO231" s="72" t="s">
        <v>331</v>
      </c>
      <c r="AP231" s="72"/>
      <c r="AQ231" s="72"/>
      <c r="AR231" s="72"/>
      <c r="AS231" s="72"/>
      <c r="AT231" s="72"/>
      <c r="AU231" s="72"/>
      <c r="AV231" s="72"/>
      <c r="AW231" s="72"/>
      <c r="AX231" s="72"/>
      <c r="AY231"/>
      <c r="AZ231" s="70" t="s">
        <v>331</v>
      </c>
      <c r="BA231" s="72"/>
      <c r="BB231"/>
      <c r="BC231" s="72" t="s">
        <v>331</v>
      </c>
      <c r="BD231" s="72"/>
      <c r="BE231"/>
      <c r="BF231" s="72" t="s">
        <v>331</v>
      </c>
      <c r="BG231" s="67"/>
      <c r="BH231" s="67"/>
      <c r="BI231" s="67"/>
      <c r="BJ231" s="71"/>
      <c r="BK231"/>
      <c r="BL231" s="72" t="s">
        <v>331</v>
      </c>
      <c r="BM231" s="71"/>
      <c r="BN231" s="71"/>
      <c r="BO231" s="71"/>
      <c r="BP231" s="71"/>
      <c r="BQ231" s="71"/>
      <c r="BR231"/>
      <c r="BS231" s="71" t="s">
        <v>331</v>
      </c>
      <c r="BT231" s="71"/>
      <c r="BU231" s="71"/>
      <c r="BV231"/>
      <c r="BW231" s="71" t="s">
        <v>331</v>
      </c>
      <c r="BX231" s="71"/>
      <c r="BY231"/>
      <c r="BZ231" s="72" t="s">
        <v>331</v>
      </c>
      <c r="CA231" s="71"/>
      <c r="CB231"/>
      <c r="CC231" s="72" t="s">
        <v>331</v>
      </c>
      <c r="CD231" s="71"/>
      <c r="CE231"/>
      <c r="CF231" s="72" t="s">
        <v>331</v>
      </c>
      <c r="CG231" s="71"/>
      <c r="CH231"/>
      <c r="CI231" s="72" t="s">
        <v>331</v>
      </c>
      <c r="CJ231" s="71"/>
      <c r="CK231" s="71"/>
      <c r="CL231"/>
      <c r="CM231" s="72" t="s">
        <v>331</v>
      </c>
      <c r="CN231" s="71"/>
      <c r="CO231" s="71"/>
      <c r="CP231" s="71"/>
      <c r="CQ231"/>
      <c r="CR231" s="72" t="s">
        <v>331</v>
      </c>
      <c r="CS231" s="71"/>
      <c r="CT231" s="71"/>
      <c r="CU231"/>
      <c r="CV231" s="72" t="s">
        <v>331</v>
      </c>
      <c r="CW231" s="67"/>
      <c r="AMH231" s="73"/>
      <c r="AMI231" s="73"/>
      <c r="AMJ231" s="73"/>
    </row>
    <row r="232" spans="1:1024" s="76" customFormat="1" x14ac:dyDescent="0.25">
      <c r="A232" s="65" t="s">
        <v>95</v>
      </c>
      <c r="B232" s="66" t="s">
        <v>96</v>
      </c>
      <c r="C232" s="65" t="s">
        <v>198</v>
      </c>
      <c r="D232" s="67" t="s">
        <v>199</v>
      </c>
      <c r="E232" s="68" t="s">
        <v>897</v>
      </c>
      <c r="F232" s="67" t="s">
        <v>898</v>
      </c>
      <c r="G232" s="67" t="s">
        <v>899</v>
      </c>
      <c r="H232" s="67" t="s">
        <v>94</v>
      </c>
      <c r="I232" s="67">
        <v>4</v>
      </c>
      <c r="J232" s="67"/>
      <c r="K232" s="67"/>
      <c r="L232" s="67"/>
      <c r="M232" s="69"/>
      <c r="N232" s="67"/>
      <c r="O232" s="67"/>
      <c r="P232" s="67"/>
      <c r="Q232" s="67"/>
      <c r="R232" s="82"/>
      <c r="S232" s="67"/>
      <c r="T232"/>
      <c r="U232" s="72" t="s">
        <v>331</v>
      </c>
      <c r="V232" s="72"/>
      <c r="W232"/>
      <c r="X232" s="72" t="s">
        <v>331</v>
      </c>
      <c r="Y232" s="72"/>
      <c r="Z232"/>
      <c r="AA232" s="72" t="s">
        <v>331</v>
      </c>
      <c r="AB232" s="72"/>
      <c r="AC232"/>
      <c r="AD232" s="72" t="s">
        <v>331</v>
      </c>
      <c r="AE232" s="67"/>
      <c r="AF232" s="67" t="s">
        <v>292</v>
      </c>
      <c r="AG232" s="67"/>
      <c r="AH232" s="71"/>
      <c r="AI232" s="72"/>
      <c r="AJ232" s="72"/>
      <c r="AK232"/>
      <c r="AL232" s="72" t="s">
        <v>331</v>
      </c>
      <c r="AM232" s="72"/>
      <c r="AN232"/>
      <c r="AO232" s="72" t="s">
        <v>331</v>
      </c>
      <c r="AP232" s="72"/>
      <c r="AQ232" s="72"/>
      <c r="AR232" s="72"/>
      <c r="AS232" s="72"/>
      <c r="AT232" s="72"/>
      <c r="AU232" s="72"/>
      <c r="AV232" s="72"/>
      <c r="AW232" s="72"/>
      <c r="AX232" s="72"/>
      <c r="AY232"/>
      <c r="AZ232" s="70" t="s">
        <v>331</v>
      </c>
      <c r="BA232" s="72"/>
      <c r="BB232"/>
      <c r="BC232" s="72" t="s">
        <v>331</v>
      </c>
      <c r="BD232" s="72"/>
      <c r="BE232"/>
      <c r="BF232" s="72" t="s">
        <v>331</v>
      </c>
      <c r="BG232" s="67"/>
      <c r="BH232" s="67"/>
      <c r="BI232" s="67"/>
      <c r="BJ232" s="71"/>
      <c r="BK232"/>
      <c r="BL232" s="72" t="s">
        <v>331</v>
      </c>
      <c r="BM232" s="71"/>
      <c r="BN232" s="71"/>
      <c r="BO232" s="71"/>
      <c r="BP232" s="71"/>
      <c r="BQ232" s="71"/>
      <c r="BR232"/>
      <c r="BS232" s="71" t="s">
        <v>331</v>
      </c>
      <c r="BT232" s="71"/>
      <c r="BU232" s="71"/>
      <c r="BV232"/>
      <c r="BW232" s="71" t="s">
        <v>331</v>
      </c>
      <c r="BX232" s="71"/>
      <c r="BY232"/>
      <c r="BZ232" s="72" t="s">
        <v>331</v>
      </c>
      <c r="CA232" s="71"/>
      <c r="CB232"/>
      <c r="CC232" s="72" t="s">
        <v>331</v>
      </c>
      <c r="CD232" s="71"/>
      <c r="CE232"/>
      <c r="CF232" s="72" t="s">
        <v>331</v>
      </c>
      <c r="CG232" s="71"/>
      <c r="CH232"/>
      <c r="CI232" s="72" t="s">
        <v>331</v>
      </c>
      <c r="CJ232" s="71"/>
      <c r="CK232" s="71"/>
      <c r="CL232"/>
      <c r="CM232" s="72" t="s">
        <v>331</v>
      </c>
      <c r="CN232" s="71"/>
      <c r="CO232" s="71"/>
      <c r="CP232" s="71"/>
      <c r="CQ232"/>
      <c r="CR232" s="72" t="s">
        <v>331</v>
      </c>
      <c r="CS232" s="71"/>
      <c r="CT232" s="71"/>
      <c r="CU232"/>
      <c r="CV232" s="72" t="s">
        <v>331</v>
      </c>
      <c r="CW232" s="67"/>
      <c r="AMH232" s="73"/>
      <c r="AMI232" s="73"/>
      <c r="AMJ232" s="73"/>
    </row>
    <row r="233" spans="1:1024" s="76" customFormat="1" x14ac:dyDescent="0.25">
      <c r="A233" s="65" t="s">
        <v>95</v>
      </c>
      <c r="B233" s="66" t="s">
        <v>96</v>
      </c>
      <c r="C233" s="65" t="s">
        <v>201</v>
      </c>
      <c r="D233" s="67" t="s">
        <v>202</v>
      </c>
      <c r="E233" s="68" t="s">
        <v>900</v>
      </c>
      <c r="F233" s="67" t="s">
        <v>901</v>
      </c>
      <c r="G233" s="67" t="s">
        <v>203</v>
      </c>
      <c r="H233" s="67" t="s">
        <v>94</v>
      </c>
      <c r="I233" s="67">
        <v>5</v>
      </c>
      <c r="J233" s="67"/>
      <c r="K233" s="67"/>
      <c r="L233" s="67"/>
      <c r="M233" s="69"/>
      <c r="N233" s="67"/>
      <c r="O233" s="67"/>
      <c r="P233" s="67"/>
      <c r="Q233" s="67"/>
      <c r="R233" s="82"/>
      <c r="S233" s="67"/>
      <c r="T233"/>
      <c r="U233" s="72" t="s">
        <v>331</v>
      </c>
      <c r="V233" s="72"/>
      <c r="W233"/>
      <c r="X233" s="72" t="s">
        <v>331</v>
      </c>
      <c r="Y233" s="72"/>
      <c r="Z233"/>
      <c r="AA233" s="72" t="s">
        <v>331</v>
      </c>
      <c r="AB233" s="72"/>
      <c r="AC233"/>
      <c r="AD233" s="72" t="s">
        <v>331</v>
      </c>
      <c r="AE233" s="67"/>
      <c r="AF233" s="67" t="s">
        <v>292</v>
      </c>
      <c r="AG233" s="67"/>
      <c r="AH233" s="71"/>
      <c r="AI233" s="72"/>
      <c r="AJ233" s="72"/>
      <c r="AK233"/>
      <c r="AL233" s="72" t="s">
        <v>331</v>
      </c>
      <c r="AM233" s="72"/>
      <c r="AN233"/>
      <c r="AO233" s="72" t="s">
        <v>331</v>
      </c>
      <c r="AP233" s="72"/>
      <c r="AQ233" s="72"/>
      <c r="AR233" s="72"/>
      <c r="AS233" s="72"/>
      <c r="AT233" s="72"/>
      <c r="AU233" s="72"/>
      <c r="AV233" s="72"/>
      <c r="AW233" s="72"/>
      <c r="AX233" s="72"/>
      <c r="AY233"/>
      <c r="AZ233" s="70" t="s">
        <v>331</v>
      </c>
      <c r="BA233" s="72"/>
      <c r="BB233"/>
      <c r="BC233" s="72" t="s">
        <v>331</v>
      </c>
      <c r="BD233" s="72"/>
      <c r="BE233"/>
      <c r="BF233" s="72" t="s">
        <v>331</v>
      </c>
      <c r="BG233" s="67"/>
      <c r="BH233" s="67"/>
      <c r="BI233" s="67"/>
      <c r="BJ233" s="71"/>
      <c r="BK233"/>
      <c r="BL233" s="72" t="s">
        <v>331</v>
      </c>
      <c r="BM233" s="71"/>
      <c r="BN233" s="71"/>
      <c r="BO233" s="71"/>
      <c r="BP233" s="71"/>
      <c r="BQ233" s="71"/>
      <c r="BR233"/>
      <c r="BS233" s="71" t="s">
        <v>331</v>
      </c>
      <c r="BT233" s="71"/>
      <c r="BU233" s="71"/>
      <c r="BV233"/>
      <c r="BW233" s="71" t="s">
        <v>331</v>
      </c>
      <c r="BX233" s="71"/>
      <c r="BY233"/>
      <c r="BZ233" s="72" t="s">
        <v>331</v>
      </c>
      <c r="CA233" s="71"/>
      <c r="CB233"/>
      <c r="CC233" s="72" t="s">
        <v>331</v>
      </c>
      <c r="CD233" s="71"/>
      <c r="CE233"/>
      <c r="CF233" s="72" t="s">
        <v>331</v>
      </c>
      <c r="CG233" s="71"/>
      <c r="CH233"/>
      <c r="CI233" s="72" t="s">
        <v>331</v>
      </c>
      <c r="CJ233" s="71"/>
      <c r="CK233" s="71"/>
      <c r="CL233"/>
      <c r="CM233" s="72" t="s">
        <v>331</v>
      </c>
      <c r="CN233" s="71"/>
      <c r="CO233" s="71"/>
      <c r="CP233" s="71"/>
      <c r="CQ233"/>
      <c r="CR233" s="72" t="s">
        <v>331</v>
      </c>
      <c r="CS233" s="71"/>
      <c r="CT233" s="71"/>
      <c r="CU233"/>
      <c r="CV233" s="72" t="s">
        <v>331</v>
      </c>
      <c r="CW233" s="67"/>
      <c r="AMH233" s="73"/>
      <c r="AMI233" s="73"/>
      <c r="AMJ233" s="73"/>
    </row>
    <row r="234" spans="1:1024" s="76" customFormat="1" x14ac:dyDescent="0.25">
      <c r="A234" s="79"/>
      <c r="B234" s="84"/>
      <c r="C234" s="79"/>
      <c r="D234" s="73"/>
      <c r="E234" s="75"/>
      <c r="F234" s="73"/>
      <c r="G234" s="73"/>
      <c r="H234" s="73"/>
      <c r="I234" s="73"/>
      <c r="J234" s="73"/>
      <c r="K234" s="73"/>
      <c r="L234" s="73"/>
      <c r="M234" s="77"/>
      <c r="N234" s="73"/>
      <c r="O234" s="73"/>
      <c r="P234" s="73"/>
      <c r="Q234" s="73"/>
      <c r="R234" s="85"/>
      <c r="S234" s="73"/>
      <c r="T234"/>
      <c r="U234" s="78"/>
      <c r="V234" s="78"/>
      <c r="W234"/>
      <c r="X234" s="78"/>
      <c r="Y234" s="78"/>
      <c r="Z234"/>
      <c r="AA234" s="78"/>
      <c r="AB234" s="78"/>
      <c r="AC234"/>
      <c r="AD234" s="78"/>
      <c r="AE234" s="73"/>
      <c r="AF234" s="73"/>
      <c r="AG234" s="73"/>
      <c r="AH234" s="81"/>
      <c r="AI234" s="78"/>
      <c r="AJ234" s="78"/>
      <c r="AK234"/>
      <c r="AL234" s="78"/>
      <c r="AM234" s="78"/>
      <c r="AN234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/>
      <c r="AZ234" s="86"/>
      <c r="BA234" s="78"/>
      <c r="BB234"/>
      <c r="BC234" s="78"/>
      <c r="BD234" s="78"/>
      <c r="BE234"/>
      <c r="BF234" s="78"/>
      <c r="BG234" s="73"/>
      <c r="BH234" s="73"/>
      <c r="BI234" s="73"/>
      <c r="BJ234" s="81"/>
      <c r="BK234"/>
      <c r="BL234" s="78"/>
      <c r="BM234" s="81"/>
      <c r="BN234" s="81"/>
      <c r="BO234" s="81"/>
      <c r="BP234" s="81"/>
      <c r="BQ234" s="81"/>
      <c r="BR234"/>
      <c r="BS234" s="81"/>
      <c r="BT234" s="81"/>
      <c r="BU234" s="81"/>
      <c r="BV234"/>
      <c r="BW234" s="81"/>
      <c r="BX234" s="81"/>
      <c r="BY234"/>
      <c r="BZ234" s="73"/>
      <c r="CA234" s="73"/>
      <c r="CB234"/>
      <c r="CC234" s="73"/>
      <c r="CD234" s="73"/>
      <c r="CE234"/>
      <c r="CF234" s="73"/>
      <c r="CG234" s="73"/>
      <c r="CH234"/>
      <c r="CI234" s="73"/>
      <c r="CJ234" s="73"/>
      <c r="CK234" s="73"/>
      <c r="CL234"/>
      <c r="CM234" s="73"/>
      <c r="CN234" s="73"/>
      <c r="CO234" s="73"/>
      <c r="CP234" s="73"/>
      <c r="CQ234"/>
      <c r="CR234" s="73"/>
      <c r="CS234" s="73"/>
      <c r="CT234" s="73"/>
      <c r="CU234"/>
      <c r="CV234" s="73"/>
      <c r="CW234" s="73"/>
      <c r="AMH234" s="73"/>
      <c r="AMI234" s="73"/>
      <c r="AMJ234" s="73"/>
    </row>
    <row r="235" spans="1:1024" s="76" customFormat="1" x14ac:dyDescent="0.25">
      <c r="A235" s="65" t="s">
        <v>121</v>
      </c>
      <c r="B235" s="66" t="s">
        <v>122</v>
      </c>
      <c r="C235" s="65" t="s">
        <v>245</v>
      </c>
      <c r="D235" s="67" t="s">
        <v>902</v>
      </c>
      <c r="E235" s="68" t="s">
        <v>903</v>
      </c>
      <c r="F235" s="67" t="s">
        <v>902</v>
      </c>
      <c r="G235" s="67" t="s">
        <v>904</v>
      </c>
      <c r="H235" s="67" t="s">
        <v>113</v>
      </c>
      <c r="I235" s="67">
        <v>1</v>
      </c>
      <c r="J235" s="67" t="s">
        <v>905</v>
      </c>
      <c r="K235" s="67"/>
      <c r="L235" s="67"/>
      <c r="M235" s="69" t="s">
        <v>245</v>
      </c>
      <c r="N235" s="67" t="s">
        <v>122</v>
      </c>
      <c r="O235" s="67"/>
      <c r="P235" s="67"/>
      <c r="Q235" s="67"/>
      <c r="R235" s="82"/>
      <c r="S235" s="67" t="s">
        <v>906</v>
      </c>
      <c r="T235"/>
      <c r="U235" s="72" t="s">
        <v>331</v>
      </c>
      <c r="V235" s="72"/>
      <c r="W235"/>
      <c r="X235" s="72" t="s">
        <v>331</v>
      </c>
      <c r="Y235" s="72"/>
      <c r="Z235"/>
      <c r="AA235" s="72" t="s">
        <v>331</v>
      </c>
      <c r="AB235" s="72"/>
      <c r="AC235"/>
      <c r="AD235" s="72" t="s">
        <v>331</v>
      </c>
      <c r="AE235" s="67"/>
      <c r="AF235" s="67"/>
      <c r="AG235" s="67"/>
      <c r="AH235" s="71"/>
      <c r="AI235" s="72"/>
      <c r="AJ235" s="72"/>
      <c r="AK235"/>
      <c r="AL235" s="72" t="s">
        <v>331</v>
      </c>
      <c r="AM235" s="72"/>
      <c r="AN235"/>
      <c r="AO235" s="72" t="s">
        <v>331</v>
      </c>
      <c r="AP235" s="72"/>
      <c r="AQ235" s="72"/>
      <c r="AR235" s="72"/>
      <c r="AS235" s="72"/>
      <c r="AT235" s="72"/>
      <c r="AU235" s="72"/>
      <c r="AV235" s="72"/>
      <c r="AW235" s="72"/>
      <c r="AX235" s="72"/>
      <c r="AY235"/>
      <c r="AZ235" s="72" t="s">
        <v>331</v>
      </c>
      <c r="BA235" s="72"/>
      <c r="BB235"/>
      <c r="BC235" s="72" t="s">
        <v>331</v>
      </c>
      <c r="BD235" s="72"/>
      <c r="BE235"/>
      <c r="BF235" s="72" t="s">
        <v>331</v>
      </c>
      <c r="BG235" s="67"/>
      <c r="BH235" s="67"/>
      <c r="BI235" s="67"/>
      <c r="BJ235" s="71"/>
      <c r="BK235"/>
      <c r="BL235" s="72" t="s">
        <v>331</v>
      </c>
      <c r="BM235" s="71"/>
      <c r="BN235" s="71"/>
      <c r="BO235" s="71"/>
      <c r="BP235" s="71"/>
      <c r="BQ235" s="71"/>
      <c r="BR235"/>
      <c r="BS235" s="71" t="s">
        <v>331</v>
      </c>
      <c r="BT235" s="71"/>
      <c r="BU235" s="71"/>
      <c r="BV235"/>
      <c r="BW235" s="71" t="s">
        <v>331</v>
      </c>
      <c r="BX235" s="71"/>
      <c r="BY235"/>
      <c r="BZ235" s="72" t="s">
        <v>331</v>
      </c>
      <c r="CA235" s="71"/>
      <c r="CB235"/>
      <c r="CC235" s="72" t="s">
        <v>331</v>
      </c>
      <c r="CD235" s="71"/>
      <c r="CE235"/>
      <c r="CF235" s="72" t="s">
        <v>331</v>
      </c>
      <c r="CG235" s="71"/>
      <c r="CH235"/>
      <c r="CI235" s="72" t="s">
        <v>329</v>
      </c>
      <c r="CJ235" s="71" t="s">
        <v>907</v>
      </c>
      <c r="CK235" s="71" t="s">
        <v>908</v>
      </c>
      <c r="CL235"/>
      <c r="CM235" s="72" t="s">
        <v>329</v>
      </c>
      <c r="CN235" s="71" t="s">
        <v>909</v>
      </c>
      <c r="CO235" s="71" t="s">
        <v>910</v>
      </c>
      <c r="CP235" s="71" t="s">
        <v>329</v>
      </c>
      <c r="CQ235"/>
      <c r="CR235" s="72" t="s">
        <v>329</v>
      </c>
      <c r="CS235" s="71" t="s">
        <v>911</v>
      </c>
      <c r="CT235" s="71" t="s">
        <v>912</v>
      </c>
      <c r="CU235"/>
      <c r="CV235" s="72" t="s">
        <v>331</v>
      </c>
      <c r="CW235" s="71"/>
      <c r="AMH235" s="73"/>
      <c r="AMI235" s="73"/>
      <c r="AMJ235" s="73"/>
    </row>
    <row r="236" spans="1:1024" s="76" customFormat="1" x14ac:dyDescent="0.25">
      <c r="A236" s="65" t="s">
        <v>121</v>
      </c>
      <c r="B236" s="66" t="s">
        <v>122</v>
      </c>
      <c r="C236" s="65" t="s">
        <v>245</v>
      </c>
      <c r="D236" s="67" t="s">
        <v>913</v>
      </c>
      <c r="E236" s="68" t="s">
        <v>914</v>
      </c>
      <c r="F236" s="67" t="s">
        <v>913</v>
      </c>
      <c r="G236" s="67" t="s">
        <v>915</v>
      </c>
      <c r="H236" s="67" t="s">
        <v>113</v>
      </c>
      <c r="I236" s="67">
        <v>1</v>
      </c>
      <c r="J236" s="67" t="s">
        <v>905</v>
      </c>
      <c r="K236" s="67"/>
      <c r="L236" s="67"/>
      <c r="M236" s="69" t="s">
        <v>245</v>
      </c>
      <c r="N236" s="67" t="s">
        <v>122</v>
      </c>
      <c r="O236" s="67"/>
      <c r="P236" s="67"/>
      <c r="Q236" s="67"/>
      <c r="R236" s="82"/>
      <c r="S236" s="67" t="s">
        <v>906</v>
      </c>
      <c r="T236"/>
      <c r="U236" s="72" t="s">
        <v>331</v>
      </c>
      <c r="V236" s="72"/>
      <c r="W236"/>
      <c r="X236" s="72" t="s">
        <v>331</v>
      </c>
      <c r="Y236" s="72"/>
      <c r="Z236"/>
      <c r="AA236" s="72" t="s">
        <v>331</v>
      </c>
      <c r="AB236" s="72"/>
      <c r="AC236"/>
      <c r="AD236" s="72" t="s">
        <v>331</v>
      </c>
      <c r="AE236" s="67"/>
      <c r="AF236" s="67"/>
      <c r="AG236" s="67"/>
      <c r="AH236" s="71"/>
      <c r="AI236" s="72"/>
      <c r="AJ236" s="72"/>
      <c r="AK236"/>
      <c r="AL236" s="72" t="s">
        <v>331</v>
      </c>
      <c r="AM236" s="72"/>
      <c r="AN236"/>
      <c r="AO236" s="72" t="s">
        <v>331</v>
      </c>
      <c r="AP236" s="72"/>
      <c r="AQ236" s="72"/>
      <c r="AR236" s="72"/>
      <c r="AS236" s="72"/>
      <c r="AT236" s="72"/>
      <c r="AU236" s="72"/>
      <c r="AV236" s="72"/>
      <c r="AW236" s="72"/>
      <c r="AX236" s="72"/>
      <c r="AY236"/>
      <c r="AZ236" s="72" t="s">
        <v>331</v>
      </c>
      <c r="BA236" s="72"/>
      <c r="BB236"/>
      <c r="BC236" s="72" t="s">
        <v>331</v>
      </c>
      <c r="BD236" s="72"/>
      <c r="BE236"/>
      <c r="BF236" s="72" t="s">
        <v>331</v>
      </c>
      <c r="BG236" s="67"/>
      <c r="BH236" s="67"/>
      <c r="BI236" s="67"/>
      <c r="BJ236" s="71"/>
      <c r="BK236"/>
      <c r="BL236" s="72" t="s">
        <v>331</v>
      </c>
      <c r="BM236" s="71"/>
      <c r="BN236" s="71"/>
      <c r="BO236" s="71"/>
      <c r="BP236" s="71"/>
      <c r="BQ236" s="71"/>
      <c r="BR236"/>
      <c r="BS236" s="71" t="s">
        <v>331</v>
      </c>
      <c r="BT236" s="71"/>
      <c r="BU236" s="71"/>
      <c r="BV236"/>
      <c r="BW236" s="71" t="s">
        <v>331</v>
      </c>
      <c r="BX236" s="71"/>
      <c r="BY236"/>
      <c r="BZ236" s="72" t="s">
        <v>331</v>
      </c>
      <c r="CA236" s="71"/>
      <c r="CB236"/>
      <c r="CC236" s="72" t="s">
        <v>331</v>
      </c>
      <c r="CD236" s="71"/>
      <c r="CE236"/>
      <c r="CF236" s="72" t="s">
        <v>331</v>
      </c>
      <c r="CG236" s="71"/>
      <c r="CH236"/>
      <c r="CI236" s="72" t="s">
        <v>329</v>
      </c>
      <c r="CJ236" s="71" t="s">
        <v>907</v>
      </c>
      <c r="CK236" s="71" t="s">
        <v>908</v>
      </c>
      <c r="CL236"/>
      <c r="CM236" s="72" t="s">
        <v>329</v>
      </c>
      <c r="CN236" s="71" t="s">
        <v>909</v>
      </c>
      <c r="CO236" s="71" t="s">
        <v>910</v>
      </c>
      <c r="CP236" s="71" t="s">
        <v>329</v>
      </c>
      <c r="CQ236"/>
      <c r="CR236" s="72" t="s">
        <v>329</v>
      </c>
      <c r="CS236" s="71" t="s">
        <v>911</v>
      </c>
      <c r="CT236" s="71" t="s">
        <v>912</v>
      </c>
      <c r="CU236"/>
      <c r="CV236" s="72" t="s">
        <v>331</v>
      </c>
      <c r="CW236" s="71"/>
      <c r="AMH236" s="73"/>
      <c r="AMI236" s="73"/>
      <c r="AMJ236" s="73"/>
    </row>
    <row r="237" spans="1:1024" s="76" customFormat="1" x14ac:dyDescent="0.25">
      <c r="A237" s="65" t="s">
        <v>121</v>
      </c>
      <c r="B237" s="66" t="s">
        <v>122</v>
      </c>
      <c r="C237" s="65" t="s">
        <v>245</v>
      </c>
      <c r="D237" s="67" t="s">
        <v>916</v>
      </c>
      <c r="E237" s="68" t="s">
        <v>917</v>
      </c>
      <c r="F237" s="67" t="s">
        <v>916</v>
      </c>
      <c r="G237" s="67" t="s">
        <v>918</v>
      </c>
      <c r="H237" s="67" t="s">
        <v>113</v>
      </c>
      <c r="I237" s="67">
        <v>1</v>
      </c>
      <c r="J237" s="67" t="s">
        <v>905</v>
      </c>
      <c r="K237" s="67"/>
      <c r="L237" s="67"/>
      <c r="M237" s="69" t="s">
        <v>245</v>
      </c>
      <c r="N237" s="67" t="s">
        <v>122</v>
      </c>
      <c r="O237" s="67"/>
      <c r="P237" s="67"/>
      <c r="Q237" s="67"/>
      <c r="R237" s="82"/>
      <c r="S237" s="67" t="s">
        <v>906</v>
      </c>
      <c r="T237"/>
      <c r="U237" s="72" t="s">
        <v>331</v>
      </c>
      <c r="V237" s="72"/>
      <c r="W237"/>
      <c r="X237" s="72" t="s">
        <v>331</v>
      </c>
      <c r="Y237" s="72"/>
      <c r="Z237"/>
      <c r="AA237" s="72" t="s">
        <v>331</v>
      </c>
      <c r="AB237" s="72"/>
      <c r="AC237"/>
      <c r="AD237" s="72" t="s">
        <v>331</v>
      </c>
      <c r="AE237" s="67"/>
      <c r="AF237" s="67"/>
      <c r="AG237" s="67"/>
      <c r="AH237" s="71"/>
      <c r="AI237" s="72"/>
      <c r="AJ237" s="72"/>
      <c r="AK237"/>
      <c r="AL237" s="72" t="s">
        <v>331</v>
      </c>
      <c r="AM237" s="72"/>
      <c r="AN237"/>
      <c r="AO237" s="72" t="s">
        <v>331</v>
      </c>
      <c r="AP237" s="72"/>
      <c r="AQ237" s="72"/>
      <c r="AR237" s="72"/>
      <c r="AS237" s="72"/>
      <c r="AT237" s="72"/>
      <c r="AU237" s="72"/>
      <c r="AV237" s="72"/>
      <c r="AW237" s="72"/>
      <c r="AX237" s="72"/>
      <c r="AY237"/>
      <c r="AZ237" s="72" t="s">
        <v>331</v>
      </c>
      <c r="BA237" s="72"/>
      <c r="BB237"/>
      <c r="BC237" s="72" t="s">
        <v>331</v>
      </c>
      <c r="BD237" s="72"/>
      <c r="BE237"/>
      <c r="BF237" s="72" t="s">
        <v>331</v>
      </c>
      <c r="BG237" s="67"/>
      <c r="BH237" s="67"/>
      <c r="BI237" s="67"/>
      <c r="BJ237" s="71"/>
      <c r="BK237"/>
      <c r="BL237" s="72" t="s">
        <v>331</v>
      </c>
      <c r="BM237" s="71"/>
      <c r="BN237" s="71"/>
      <c r="BO237" s="71"/>
      <c r="BP237" s="71"/>
      <c r="BQ237" s="71"/>
      <c r="BR237"/>
      <c r="BS237" s="71" t="s">
        <v>331</v>
      </c>
      <c r="BT237" s="71"/>
      <c r="BU237" s="71"/>
      <c r="BV237"/>
      <c r="BW237" s="71" t="s">
        <v>331</v>
      </c>
      <c r="BX237" s="71"/>
      <c r="BY237"/>
      <c r="BZ237" s="72" t="s">
        <v>331</v>
      </c>
      <c r="CA237" s="71"/>
      <c r="CB237"/>
      <c r="CC237" s="72" t="s">
        <v>331</v>
      </c>
      <c r="CD237" s="71"/>
      <c r="CE237"/>
      <c r="CF237" s="72" t="s">
        <v>331</v>
      </c>
      <c r="CG237" s="71"/>
      <c r="CH237"/>
      <c r="CI237" s="72" t="s">
        <v>329</v>
      </c>
      <c r="CJ237" s="71" t="s">
        <v>907</v>
      </c>
      <c r="CK237" s="71" t="s">
        <v>908</v>
      </c>
      <c r="CL237"/>
      <c r="CM237" s="72" t="s">
        <v>329</v>
      </c>
      <c r="CN237" s="71" t="s">
        <v>909</v>
      </c>
      <c r="CO237" s="71" t="s">
        <v>910</v>
      </c>
      <c r="CP237" s="71" t="s">
        <v>329</v>
      </c>
      <c r="CQ237"/>
      <c r="CR237" s="72" t="s">
        <v>329</v>
      </c>
      <c r="CS237" s="71" t="s">
        <v>911</v>
      </c>
      <c r="CT237" s="71" t="s">
        <v>912</v>
      </c>
      <c r="CU237"/>
      <c r="CV237" s="72" t="s">
        <v>331</v>
      </c>
      <c r="CW237" s="71"/>
      <c r="AMH237" s="73"/>
      <c r="AMI237" s="73"/>
      <c r="AMJ237" s="73"/>
    </row>
    <row r="238" spans="1:1024" s="76" customFormat="1" x14ac:dyDescent="0.25">
      <c r="A238" s="65" t="s">
        <v>121</v>
      </c>
      <c r="B238" s="66" t="s">
        <v>122</v>
      </c>
      <c r="C238" s="65" t="s">
        <v>245</v>
      </c>
      <c r="D238" s="67" t="s">
        <v>919</v>
      </c>
      <c r="E238" s="68" t="s">
        <v>920</v>
      </c>
      <c r="F238" s="67" t="s">
        <v>919</v>
      </c>
      <c r="G238" s="67" t="s">
        <v>921</v>
      </c>
      <c r="H238" s="67" t="s">
        <v>113</v>
      </c>
      <c r="I238" s="67">
        <v>1</v>
      </c>
      <c r="J238" s="67" t="s">
        <v>905</v>
      </c>
      <c r="K238" s="67"/>
      <c r="L238" s="67"/>
      <c r="M238" s="69" t="s">
        <v>245</v>
      </c>
      <c r="N238" s="67" t="s">
        <v>122</v>
      </c>
      <c r="O238" s="67"/>
      <c r="P238" s="67"/>
      <c r="Q238" s="67"/>
      <c r="R238" s="82"/>
      <c r="S238" s="67" t="s">
        <v>906</v>
      </c>
      <c r="T238"/>
      <c r="U238" s="72" t="s">
        <v>331</v>
      </c>
      <c r="V238" s="72"/>
      <c r="W238"/>
      <c r="X238" s="72" t="s">
        <v>331</v>
      </c>
      <c r="Y238" s="72"/>
      <c r="Z238"/>
      <c r="AA238" s="72" t="s">
        <v>331</v>
      </c>
      <c r="AB238" s="72"/>
      <c r="AC238"/>
      <c r="AD238" s="72" t="s">
        <v>331</v>
      </c>
      <c r="AE238" s="67"/>
      <c r="AF238" s="67"/>
      <c r="AG238" s="67"/>
      <c r="AH238" s="71"/>
      <c r="AI238" s="72"/>
      <c r="AJ238" s="72"/>
      <c r="AK238"/>
      <c r="AL238" s="72" t="s">
        <v>331</v>
      </c>
      <c r="AM238" s="72"/>
      <c r="AN238"/>
      <c r="AO238" s="72" t="s">
        <v>331</v>
      </c>
      <c r="AP238" s="72"/>
      <c r="AQ238" s="72"/>
      <c r="AR238" s="72"/>
      <c r="AS238" s="72"/>
      <c r="AT238" s="72"/>
      <c r="AU238" s="72"/>
      <c r="AV238" s="72"/>
      <c r="AW238" s="72"/>
      <c r="AX238" s="72"/>
      <c r="AY238"/>
      <c r="AZ238" s="72" t="s">
        <v>331</v>
      </c>
      <c r="BA238" s="72"/>
      <c r="BB238"/>
      <c r="BC238" s="72" t="s">
        <v>331</v>
      </c>
      <c r="BD238" s="72"/>
      <c r="BE238"/>
      <c r="BF238" s="72" t="s">
        <v>331</v>
      </c>
      <c r="BG238" s="67"/>
      <c r="BH238" s="67"/>
      <c r="BI238" s="67"/>
      <c r="BJ238" s="71"/>
      <c r="BK238"/>
      <c r="BL238" s="72" t="s">
        <v>331</v>
      </c>
      <c r="BM238" s="71"/>
      <c r="BN238" s="71"/>
      <c r="BO238" s="71"/>
      <c r="BP238" s="71"/>
      <c r="BQ238" s="71"/>
      <c r="BR238"/>
      <c r="BS238" s="71" t="s">
        <v>331</v>
      </c>
      <c r="BT238" s="71"/>
      <c r="BU238" s="71"/>
      <c r="BV238"/>
      <c r="BW238" s="71" t="s">
        <v>331</v>
      </c>
      <c r="BX238" s="71"/>
      <c r="BY238"/>
      <c r="BZ238" s="72" t="s">
        <v>331</v>
      </c>
      <c r="CA238" s="71"/>
      <c r="CB238"/>
      <c r="CC238" s="72" t="s">
        <v>331</v>
      </c>
      <c r="CD238" s="71"/>
      <c r="CE238"/>
      <c r="CF238" s="72" t="s">
        <v>331</v>
      </c>
      <c r="CG238" s="71"/>
      <c r="CH238"/>
      <c r="CI238" s="72" t="s">
        <v>329</v>
      </c>
      <c r="CJ238" s="71" t="s">
        <v>907</v>
      </c>
      <c r="CK238" s="71" t="s">
        <v>908</v>
      </c>
      <c r="CL238"/>
      <c r="CM238" s="72" t="s">
        <v>329</v>
      </c>
      <c r="CN238" s="71" t="s">
        <v>909</v>
      </c>
      <c r="CO238" s="71" t="s">
        <v>910</v>
      </c>
      <c r="CP238" s="71" t="s">
        <v>329</v>
      </c>
      <c r="CQ238"/>
      <c r="CR238" s="72" t="s">
        <v>329</v>
      </c>
      <c r="CS238" s="71" t="s">
        <v>911</v>
      </c>
      <c r="CT238" s="71" t="s">
        <v>912</v>
      </c>
      <c r="CU238"/>
      <c r="CV238" s="72" t="s">
        <v>331</v>
      </c>
      <c r="CW238" s="71"/>
      <c r="AMH238" s="73"/>
      <c r="AMI238" s="73"/>
      <c r="AMJ238" s="73"/>
    </row>
    <row r="239" spans="1:1024" s="73" customFormat="1" ht="8.25" customHeight="1" x14ac:dyDescent="0.25">
      <c r="A239" s="87"/>
      <c r="B239" s="87"/>
      <c r="C239" s="87"/>
      <c r="D239" s="87"/>
      <c r="E239" s="88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/>
      <c r="U239" s="87"/>
      <c r="V239" s="87"/>
      <c r="W239"/>
      <c r="X239" s="87"/>
      <c r="Y239" s="87"/>
      <c r="Z239"/>
      <c r="AA239" s="87"/>
      <c r="AB239" s="87"/>
      <c r="AC239"/>
      <c r="AD239" s="87"/>
      <c r="AE239" s="87"/>
      <c r="AF239" s="87"/>
      <c r="AG239" s="87"/>
      <c r="AH239" s="87"/>
      <c r="AI239" s="87"/>
      <c r="AJ239" s="87"/>
      <c r="AK239"/>
      <c r="AL239" s="87"/>
      <c r="AM239" s="87"/>
      <c r="AN239"/>
      <c r="AO239" s="87"/>
      <c r="AP239" s="87"/>
      <c r="AQ239" s="87"/>
      <c r="AR239" s="87"/>
      <c r="AS239" s="87"/>
      <c r="AT239" s="87"/>
      <c r="AU239" s="87"/>
      <c r="AV239" s="87"/>
      <c r="AW239" s="87"/>
      <c r="AX239" s="87"/>
      <c r="AY239"/>
      <c r="AZ239" s="87"/>
      <c r="BA239" s="87"/>
      <c r="BB239"/>
      <c r="BC239" s="87"/>
      <c r="BD239" s="87"/>
      <c r="BE239"/>
      <c r="BF239" s="87"/>
      <c r="BG239" s="87"/>
      <c r="BH239" s="87"/>
      <c r="BI239" s="87"/>
      <c r="BJ239" s="87"/>
      <c r="BK239"/>
      <c r="BL239" s="87"/>
      <c r="BM239" s="87"/>
      <c r="BN239" s="87"/>
      <c r="BO239" s="87"/>
      <c r="BP239" s="87"/>
      <c r="BQ239" s="87"/>
      <c r="BR239"/>
      <c r="BS239" s="87"/>
      <c r="BT239" s="87"/>
      <c r="BU239" s="87"/>
      <c r="BV239"/>
      <c r="BW239" s="87"/>
      <c r="BX239" s="87"/>
      <c r="BY239"/>
      <c r="BZ239" s="87"/>
      <c r="CA239" s="87"/>
      <c r="CB239"/>
      <c r="CC239" s="87"/>
      <c r="CD239" s="87"/>
      <c r="CE239"/>
      <c r="CF239" s="87"/>
      <c r="CG239" s="87"/>
      <c r="CH239"/>
      <c r="CI239" s="87"/>
      <c r="CJ239" s="87"/>
      <c r="CK239" s="87"/>
      <c r="CL239"/>
      <c r="CM239" s="87"/>
      <c r="CN239" s="87"/>
      <c r="CO239" s="87"/>
      <c r="CP239" s="87"/>
      <c r="CQ239"/>
      <c r="CR239" s="87"/>
      <c r="CS239" s="87"/>
      <c r="CT239" s="87"/>
      <c r="CU239"/>
      <c r="CV239" s="87"/>
      <c r="CW239" s="87"/>
      <c r="CX239" s="76"/>
      <c r="CY239" s="76"/>
      <c r="CZ239" s="76"/>
      <c r="DA239" s="76"/>
      <c r="DB239" s="76"/>
      <c r="DC239" s="76"/>
      <c r="DD239" s="76"/>
      <c r="DE239" s="76"/>
      <c r="DF239" s="76"/>
      <c r="DG239" s="76"/>
      <c r="DH239" s="76"/>
      <c r="DI239" s="76"/>
      <c r="DJ239" s="76"/>
      <c r="DK239" s="76"/>
      <c r="DL239" s="76"/>
      <c r="DM239" s="76"/>
      <c r="DN239" s="76"/>
      <c r="DO239" s="76"/>
    </row>
    <row r="240" spans="1:1024" s="73" customFormat="1" x14ac:dyDescent="0.25">
      <c r="E240" s="83"/>
      <c r="T240"/>
      <c r="W240"/>
      <c r="Z240"/>
      <c r="AC240"/>
      <c r="AK240"/>
      <c r="AN240"/>
      <c r="AY240"/>
      <c r="BB240"/>
      <c r="BE240"/>
      <c r="BK240"/>
      <c r="BR240"/>
      <c r="BV240"/>
      <c r="BY240"/>
      <c r="CB240"/>
      <c r="CE240"/>
      <c r="CH240"/>
      <c r="CL240"/>
      <c r="CQ240"/>
      <c r="CU240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6"/>
      <c r="DJ240" s="76"/>
      <c r="DK240" s="76"/>
      <c r="DL240" s="76"/>
      <c r="DM240" s="76"/>
      <c r="DN240" s="76"/>
      <c r="DO240" s="76"/>
    </row>
    <row r="241" spans="5:99" s="73" customFormat="1" x14ac:dyDescent="0.25">
      <c r="E241" s="83"/>
      <c r="T241"/>
      <c r="W241"/>
      <c r="Z241"/>
      <c r="AC241"/>
      <c r="AK241"/>
      <c r="AN241"/>
      <c r="AY241"/>
      <c r="BB241"/>
      <c r="BE241"/>
      <c r="BK241"/>
      <c r="BR241"/>
      <c r="BV241"/>
      <c r="BY241"/>
      <c r="CB241"/>
      <c r="CE241"/>
      <c r="CH241"/>
      <c r="CL241"/>
      <c r="CQ241"/>
      <c r="CU241"/>
    </row>
    <row r="242" spans="5:99" s="73" customFormat="1" x14ac:dyDescent="0.25">
      <c r="E242" s="83"/>
      <c r="T242"/>
      <c r="W242"/>
      <c r="Z242"/>
      <c r="AC242"/>
      <c r="AK242"/>
      <c r="AN242"/>
      <c r="AY242"/>
      <c r="BB242"/>
      <c r="BE242"/>
      <c r="BK242"/>
      <c r="BR242"/>
      <c r="BV242"/>
      <c r="BY242"/>
      <c r="CB242"/>
      <c r="CE242"/>
      <c r="CH242"/>
      <c r="CL242"/>
      <c r="CQ242"/>
      <c r="CU242"/>
    </row>
    <row r="243" spans="5:99" s="73" customFormat="1" x14ac:dyDescent="0.25">
      <c r="E243" s="83"/>
      <c r="T243"/>
      <c r="W243"/>
      <c r="Z243"/>
      <c r="AC243"/>
      <c r="AK243"/>
      <c r="AN243"/>
      <c r="AY243"/>
      <c r="BB243"/>
      <c r="BE243"/>
      <c r="BK243"/>
      <c r="BR243"/>
      <c r="BV243"/>
      <c r="BY243"/>
      <c r="CB243"/>
      <c r="CE243"/>
      <c r="CH243"/>
      <c r="CL243"/>
      <c r="CQ243"/>
      <c r="CU243"/>
    </row>
    <row r="244" spans="5:99" s="73" customFormat="1" x14ac:dyDescent="0.25">
      <c r="E244" s="83"/>
      <c r="T244"/>
      <c r="W244"/>
      <c r="Z244"/>
      <c r="AC244"/>
      <c r="AK244"/>
      <c r="AN244"/>
      <c r="AY244"/>
      <c r="BB244"/>
      <c r="BE244"/>
      <c r="BK244"/>
      <c r="BR244"/>
      <c r="BV244"/>
      <c r="BY244"/>
      <c r="CB244"/>
      <c r="CE244"/>
      <c r="CH244"/>
      <c r="CL244"/>
      <c r="CQ244"/>
      <c r="CU244"/>
    </row>
    <row r="245" spans="5:99" s="73" customFormat="1" x14ac:dyDescent="0.25">
      <c r="E245" s="83"/>
      <c r="T245"/>
      <c r="W245"/>
      <c r="Z245"/>
      <c r="AC245"/>
      <c r="AK245"/>
      <c r="AN245"/>
      <c r="AY245"/>
      <c r="BB245"/>
      <c r="BE245"/>
      <c r="BK245"/>
      <c r="BR245"/>
      <c r="BV245"/>
      <c r="BY245"/>
      <c r="CB245"/>
      <c r="CE245"/>
      <c r="CH245"/>
      <c r="CL245"/>
      <c r="CQ245"/>
      <c r="CU245"/>
    </row>
    <row r="246" spans="5:99" s="73" customFormat="1" x14ac:dyDescent="0.25">
      <c r="E246" s="83"/>
      <c r="T246"/>
      <c r="W246"/>
      <c r="Z246"/>
      <c r="AC246"/>
      <c r="AK246"/>
      <c r="AN246"/>
      <c r="AY246"/>
      <c r="BB246"/>
      <c r="BE246"/>
      <c r="BK246"/>
      <c r="BR246"/>
      <c r="BV246"/>
      <c r="BY246"/>
      <c r="CB246"/>
      <c r="CE246"/>
      <c r="CH246"/>
      <c r="CL246"/>
      <c r="CQ246"/>
      <c r="CU246"/>
    </row>
    <row r="247" spans="5:99" s="73" customFormat="1" x14ac:dyDescent="0.25">
      <c r="E247" s="83"/>
      <c r="T247"/>
      <c r="W247"/>
      <c r="Z247"/>
      <c r="AC247"/>
      <c r="AK247"/>
      <c r="AN247"/>
      <c r="AY247"/>
      <c r="BB247"/>
      <c r="BE247"/>
      <c r="BK247"/>
      <c r="BR247"/>
      <c r="BV247"/>
      <c r="BY247"/>
      <c r="CB247"/>
      <c r="CE247"/>
      <c r="CH247"/>
      <c r="CL247"/>
      <c r="CQ247"/>
      <c r="CU247"/>
    </row>
    <row r="248" spans="5:99" s="73" customFormat="1" x14ac:dyDescent="0.25">
      <c r="E248" s="83"/>
      <c r="T248"/>
      <c r="W248"/>
      <c r="Z248"/>
      <c r="AC248"/>
      <c r="AK248"/>
      <c r="AN248"/>
      <c r="AY248"/>
      <c r="BB248"/>
      <c r="BE248"/>
      <c r="BK248"/>
      <c r="BR248"/>
      <c r="BV248"/>
      <c r="BY248"/>
      <c r="CB248"/>
      <c r="CE248"/>
      <c r="CH248"/>
      <c r="CL248"/>
      <c r="CQ248"/>
      <c r="CU248"/>
    </row>
    <row r="249" spans="5:99" s="73" customFormat="1" x14ac:dyDescent="0.25">
      <c r="E249" s="83"/>
      <c r="T249"/>
      <c r="W249"/>
      <c r="Z249"/>
      <c r="AC249"/>
      <c r="AK249"/>
      <c r="AN249"/>
      <c r="AY249"/>
      <c r="BB249"/>
      <c r="BE249"/>
      <c r="BK249"/>
      <c r="BR249"/>
      <c r="BV249"/>
      <c r="BY249"/>
      <c r="CB249"/>
      <c r="CE249"/>
      <c r="CH249"/>
      <c r="CL249"/>
      <c r="CQ249"/>
      <c r="CU249"/>
    </row>
    <row r="250" spans="5:99" s="73" customFormat="1" x14ac:dyDescent="0.25">
      <c r="E250" s="83"/>
      <c r="T250"/>
      <c r="W250"/>
      <c r="Z250"/>
      <c r="AC250"/>
      <c r="AK250"/>
      <c r="AN250"/>
      <c r="AY250"/>
      <c r="BB250"/>
      <c r="BE250"/>
      <c r="BK250"/>
      <c r="BR250"/>
      <c r="BV250"/>
      <c r="BY250"/>
      <c r="CB250"/>
      <c r="CE250"/>
      <c r="CH250"/>
      <c r="CL250"/>
      <c r="CQ250"/>
      <c r="CU250"/>
    </row>
    <row r="251" spans="5:99" s="73" customFormat="1" x14ac:dyDescent="0.25">
      <c r="E251" s="83"/>
      <c r="T251"/>
      <c r="W251"/>
      <c r="Z251"/>
      <c r="AC251"/>
      <c r="AK251"/>
      <c r="AN251"/>
      <c r="AY251"/>
      <c r="BB251"/>
      <c r="BE251"/>
      <c r="BK251"/>
      <c r="BR251"/>
      <c r="BV251"/>
      <c r="BY251"/>
      <c r="CB251"/>
      <c r="CE251"/>
      <c r="CH251"/>
      <c r="CL251"/>
      <c r="CQ251"/>
      <c r="CU251"/>
    </row>
    <row r="252" spans="5:99" s="73" customFormat="1" x14ac:dyDescent="0.25">
      <c r="E252" s="83"/>
      <c r="T252"/>
      <c r="W252"/>
      <c r="Z252"/>
      <c r="AC252"/>
      <c r="AK252"/>
      <c r="AN252"/>
      <c r="AY252"/>
      <c r="BB252"/>
      <c r="BE252"/>
      <c r="BK252"/>
      <c r="BR252"/>
      <c r="BV252"/>
      <c r="BY252"/>
      <c r="CB252"/>
      <c r="CE252"/>
      <c r="CH252"/>
      <c r="CL252"/>
      <c r="CQ252"/>
      <c r="CU252"/>
    </row>
    <row r="253" spans="5:99" s="73" customFormat="1" x14ac:dyDescent="0.25">
      <c r="E253" s="83"/>
      <c r="T253"/>
      <c r="W253"/>
      <c r="Z253"/>
      <c r="AC253"/>
      <c r="AK253"/>
      <c r="AN253"/>
      <c r="AY253"/>
      <c r="BB253"/>
      <c r="BE253"/>
      <c r="BK253"/>
      <c r="BR253"/>
      <c r="BV253"/>
      <c r="BY253"/>
      <c r="CB253"/>
      <c r="CE253"/>
      <c r="CH253"/>
      <c r="CL253"/>
      <c r="CQ253"/>
      <c r="CU253"/>
    </row>
    <row r="254" spans="5:99" s="73" customFormat="1" x14ac:dyDescent="0.25">
      <c r="E254" s="83"/>
      <c r="T254"/>
      <c r="W254"/>
      <c r="Z254"/>
      <c r="AC254"/>
      <c r="AK254"/>
      <c r="AN254"/>
      <c r="AY254"/>
      <c r="BB254"/>
      <c r="BE254"/>
      <c r="BK254"/>
      <c r="BR254"/>
      <c r="BV254"/>
      <c r="BY254"/>
      <c r="CB254"/>
      <c r="CE254"/>
      <c r="CH254"/>
      <c r="CL254"/>
      <c r="CQ254"/>
      <c r="CU254"/>
    </row>
    <row r="255" spans="5:99" s="73" customFormat="1" x14ac:dyDescent="0.25">
      <c r="E255" s="83"/>
      <c r="T255"/>
      <c r="W255"/>
      <c r="Z255"/>
      <c r="AC255"/>
      <c r="AK255"/>
      <c r="AN255"/>
      <c r="AY255"/>
      <c r="BB255"/>
      <c r="BE255"/>
      <c r="BK255"/>
      <c r="BR255"/>
      <c r="BV255"/>
      <c r="BY255"/>
      <c r="CB255"/>
      <c r="CE255"/>
      <c r="CH255"/>
      <c r="CL255"/>
      <c r="CQ255"/>
      <c r="CU255"/>
    </row>
    <row r="256" spans="5:99" s="73" customFormat="1" x14ac:dyDescent="0.25">
      <c r="E256" s="83"/>
      <c r="T256"/>
      <c r="W256"/>
      <c r="Z256"/>
      <c r="AC256"/>
      <c r="AK256"/>
      <c r="AN256"/>
      <c r="AY256"/>
      <c r="BB256"/>
      <c r="BE256"/>
      <c r="BK256"/>
      <c r="BR256"/>
      <c r="BV256"/>
      <c r="BY256"/>
      <c r="CB256"/>
      <c r="CE256"/>
      <c r="CH256"/>
      <c r="CL256"/>
      <c r="CQ256"/>
      <c r="CU256"/>
    </row>
    <row r="257" spans="5:99" s="73" customFormat="1" x14ac:dyDescent="0.25">
      <c r="E257" s="83"/>
      <c r="T257"/>
      <c r="W257"/>
      <c r="Z257"/>
      <c r="AC257"/>
      <c r="AK257"/>
      <c r="AN257"/>
      <c r="AY257"/>
      <c r="BB257"/>
      <c r="BE257"/>
      <c r="BK257"/>
      <c r="BR257"/>
      <c r="BV257"/>
      <c r="BY257"/>
      <c r="CB257"/>
      <c r="CE257"/>
      <c r="CH257"/>
      <c r="CL257"/>
      <c r="CQ257"/>
      <c r="CU257"/>
    </row>
    <row r="258" spans="5:99" s="73" customFormat="1" x14ac:dyDescent="0.25">
      <c r="E258" s="83"/>
      <c r="T258"/>
      <c r="W258"/>
      <c r="Z258"/>
      <c r="AC258"/>
      <c r="AK258"/>
      <c r="AN258"/>
      <c r="AY258"/>
      <c r="BB258"/>
      <c r="BE258"/>
      <c r="BK258"/>
      <c r="BR258"/>
      <c r="BV258"/>
      <c r="BY258"/>
      <c r="CB258"/>
      <c r="CE258"/>
      <c r="CH258"/>
      <c r="CL258"/>
      <c r="CQ258"/>
      <c r="CU258"/>
    </row>
    <row r="259" spans="5:99" s="73" customFormat="1" x14ac:dyDescent="0.25">
      <c r="E259" s="83"/>
      <c r="T259"/>
      <c r="W259"/>
      <c r="Z259"/>
      <c r="AC259"/>
      <c r="AK259"/>
      <c r="AN259"/>
      <c r="AY259"/>
      <c r="BB259"/>
      <c r="BE259"/>
      <c r="BK259"/>
      <c r="BR259"/>
      <c r="BV259"/>
      <c r="BY259"/>
      <c r="CB259"/>
      <c r="CE259"/>
      <c r="CH259"/>
      <c r="CL259"/>
      <c r="CQ259"/>
      <c r="CU259"/>
    </row>
    <row r="260" spans="5:99" s="73" customFormat="1" x14ac:dyDescent="0.25">
      <c r="E260" s="83"/>
      <c r="T260"/>
      <c r="W260"/>
      <c r="Z260"/>
      <c r="AC260"/>
      <c r="AK260"/>
      <c r="AN260"/>
      <c r="AY260"/>
      <c r="BB260"/>
      <c r="BE260"/>
      <c r="BK260"/>
      <c r="BR260"/>
      <c r="BV260"/>
      <c r="BY260"/>
      <c r="CB260"/>
      <c r="CE260"/>
      <c r="CH260"/>
      <c r="CL260"/>
      <c r="CQ260"/>
      <c r="CU260"/>
    </row>
    <row r="261" spans="5:99" s="73" customFormat="1" x14ac:dyDescent="0.25">
      <c r="E261" s="83"/>
      <c r="T261"/>
      <c r="W261"/>
      <c r="Z261"/>
      <c r="AC261"/>
      <c r="AK261"/>
      <c r="AN261"/>
      <c r="AY261"/>
      <c r="BB261"/>
      <c r="BE261"/>
      <c r="BK261"/>
      <c r="BR261"/>
      <c r="BV261"/>
      <c r="BY261"/>
      <c r="CB261"/>
      <c r="CE261"/>
      <c r="CH261"/>
      <c r="CL261"/>
      <c r="CQ261"/>
      <c r="CU261"/>
    </row>
    <row r="262" spans="5:99" s="73" customFormat="1" x14ac:dyDescent="0.25">
      <c r="E262" s="83"/>
      <c r="T262"/>
      <c r="W262"/>
      <c r="Z262"/>
      <c r="AC262"/>
      <c r="AK262"/>
      <c r="AN262"/>
      <c r="AY262"/>
      <c r="BB262"/>
      <c r="BE262"/>
      <c r="BK262"/>
      <c r="BR262"/>
      <c r="BV262"/>
      <c r="BY262"/>
      <c r="CB262"/>
      <c r="CE262"/>
      <c r="CH262"/>
      <c r="CL262"/>
      <c r="CQ262"/>
      <c r="CU262"/>
    </row>
    <row r="263" spans="5:99" s="73" customFormat="1" x14ac:dyDescent="0.25">
      <c r="E263" s="83"/>
      <c r="T263"/>
      <c r="W263"/>
      <c r="Z263"/>
      <c r="AC263"/>
      <c r="AK263"/>
      <c r="AN263"/>
      <c r="AY263"/>
      <c r="BB263"/>
      <c r="BE263"/>
      <c r="BK263"/>
      <c r="BR263"/>
      <c r="BV263"/>
      <c r="BY263"/>
      <c r="CB263"/>
      <c r="CE263"/>
      <c r="CH263"/>
      <c r="CL263"/>
      <c r="CQ263"/>
      <c r="CU263"/>
    </row>
    <row r="264" spans="5:99" s="73" customFormat="1" x14ac:dyDescent="0.25">
      <c r="E264" s="83"/>
      <c r="T264"/>
      <c r="W264"/>
      <c r="Z264"/>
      <c r="AC264"/>
      <c r="AK264"/>
      <c r="AN264"/>
      <c r="AY264"/>
      <c r="BB264"/>
      <c r="BE264"/>
      <c r="BK264"/>
      <c r="BR264"/>
      <c r="BV264"/>
      <c r="BY264"/>
      <c r="CB264"/>
      <c r="CE264"/>
      <c r="CH264"/>
      <c r="CL264"/>
      <c r="CQ264"/>
      <c r="CU264"/>
    </row>
    <row r="265" spans="5:99" s="73" customFormat="1" x14ac:dyDescent="0.25">
      <c r="E265" s="83"/>
      <c r="T265"/>
      <c r="W265"/>
      <c r="Z265"/>
      <c r="AC265"/>
      <c r="AK265"/>
      <c r="AN265"/>
      <c r="AY265"/>
      <c r="BB265"/>
      <c r="BE265"/>
      <c r="BK265"/>
      <c r="BR265"/>
      <c r="BV265"/>
      <c r="BY265"/>
      <c r="CB265"/>
      <c r="CE265"/>
      <c r="CH265"/>
      <c r="CL265"/>
      <c r="CQ265"/>
      <c r="CU265"/>
    </row>
    <row r="266" spans="5:99" s="73" customFormat="1" x14ac:dyDescent="0.25">
      <c r="E266" s="83"/>
      <c r="T266"/>
      <c r="W266"/>
      <c r="Z266"/>
      <c r="AC266"/>
      <c r="AK266"/>
      <c r="AN266"/>
      <c r="AY266"/>
      <c r="BB266"/>
      <c r="BE266"/>
      <c r="BK266"/>
      <c r="BR266"/>
      <c r="BV266"/>
      <c r="BY266"/>
      <c r="CB266"/>
      <c r="CE266"/>
      <c r="CH266"/>
      <c r="CL266"/>
      <c r="CQ266"/>
      <c r="CU266"/>
    </row>
    <row r="267" spans="5:99" s="73" customFormat="1" x14ac:dyDescent="0.25">
      <c r="E267" s="83"/>
      <c r="T267"/>
      <c r="W267"/>
      <c r="Z267"/>
      <c r="AC267"/>
      <c r="AK267"/>
      <c r="AN267"/>
      <c r="AY267"/>
      <c r="BB267"/>
      <c r="BE267"/>
      <c r="BK267"/>
      <c r="BR267"/>
      <c r="BV267"/>
      <c r="BY267"/>
      <c r="CB267"/>
      <c r="CE267"/>
      <c r="CH267"/>
      <c r="CL267"/>
      <c r="CQ267"/>
      <c r="CU267"/>
    </row>
    <row r="268" spans="5:99" s="73" customFormat="1" x14ac:dyDescent="0.25">
      <c r="E268" s="83"/>
      <c r="T268"/>
      <c r="W268"/>
      <c r="Z268"/>
      <c r="AC268"/>
      <c r="AK268"/>
      <c r="AN268"/>
      <c r="AY268"/>
      <c r="BB268"/>
      <c r="BE268"/>
      <c r="BK268"/>
      <c r="BR268"/>
      <c r="BV268"/>
      <c r="BY268"/>
      <c r="CB268"/>
      <c r="CE268"/>
      <c r="CH268"/>
      <c r="CL268"/>
      <c r="CQ268"/>
      <c r="CU268"/>
    </row>
    <row r="269" spans="5:99" s="73" customFormat="1" x14ac:dyDescent="0.25">
      <c r="E269" s="83"/>
      <c r="T269"/>
      <c r="W269"/>
      <c r="Z269"/>
      <c r="AC269"/>
      <c r="AK269"/>
      <c r="AN269"/>
      <c r="AY269"/>
      <c r="BB269"/>
      <c r="BE269"/>
      <c r="BK269"/>
      <c r="BR269"/>
      <c r="BV269"/>
      <c r="BY269"/>
      <c r="CB269"/>
      <c r="CE269"/>
      <c r="CH269"/>
      <c r="CL269"/>
      <c r="CQ269"/>
      <c r="CU269"/>
    </row>
    <row r="270" spans="5:99" s="73" customFormat="1" x14ac:dyDescent="0.25">
      <c r="E270" s="83"/>
      <c r="T270"/>
      <c r="W270"/>
      <c r="Z270"/>
      <c r="AC270"/>
      <c r="AK270"/>
      <c r="AN270"/>
      <c r="AY270"/>
      <c r="BB270"/>
      <c r="BE270"/>
      <c r="BK270"/>
      <c r="BR270"/>
      <c r="BV270"/>
      <c r="BY270"/>
      <c r="CB270"/>
      <c r="CE270"/>
      <c r="CH270"/>
      <c r="CL270"/>
      <c r="CQ270"/>
      <c r="CU270"/>
    </row>
    <row r="271" spans="5:99" s="73" customFormat="1" x14ac:dyDescent="0.25">
      <c r="E271" s="83"/>
      <c r="T271"/>
      <c r="W271"/>
      <c r="Z271"/>
      <c r="AC271"/>
      <c r="AK271"/>
      <c r="AN271"/>
      <c r="AY271"/>
      <c r="BB271"/>
      <c r="BE271"/>
      <c r="BK271"/>
      <c r="BR271"/>
      <c r="BV271"/>
      <c r="BY271"/>
      <c r="CB271"/>
      <c r="CE271"/>
      <c r="CH271"/>
      <c r="CL271"/>
      <c r="CQ271"/>
      <c r="CU271"/>
    </row>
    <row r="272" spans="5:99" s="73" customFormat="1" x14ac:dyDescent="0.25">
      <c r="E272" s="83"/>
      <c r="T272"/>
      <c r="W272"/>
      <c r="Z272"/>
      <c r="AC272"/>
      <c r="AK272"/>
      <c r="AN272"/>
      <c r="AY272"/>
      <c r="BB272"/>
      <c r="BE272"/>
      <c r="BK272"/>
      <c r="BR272"/>
      <c r="BV272"/>
      <c r="BY272"/>
      <c r="CB272"/>
      <c r="CE272"/>
      <c r="CH272"/>
      <c r="CL272"/>
      <c r="CQ272"/>
      <c r="CU272"/>
    </row>
    <row r="273" spans="5:99" s="73" customFormat="1" x14ac:dyDescent="0.25">
      <c r="E273" s="83"/>
      <c r="T273"/>
      <c r="W273"/>
      <c r="Z273"/>
      <c r="AC273"/>
      <c r="AK273"/>
      <c r="AN273"/>
      <c r="AY273"/>
      <c r="BB273"/>
      <c r="BE273"/>
      <c r="BK273"/>
      <c r="BR273"/>
      <c r="BV273"/>
      <c r="BY273"/>
      <c r="CB273"/>
      <c r="CE273"/>
      <c r="CH273"/>
      <c r="CL273"/>
      <c r="CQ273"/>
      <c r="CU273"/>
    </row>
    <row r="274" spans="5:99" s="73" customFormat="1" x14ac:dyDescent="0.25">
      <c r="E274" s="83"/>
      <c r="T274"/>
      <c r="W274"/>
      <c r="Z274"/>
      <c r="AC274"/>
      <c r="AK274"/>
      <c r="AN274"/>
      <c r="AY274"/>
      <c r="BB274"/>
      <c r="BE274"/>
      <c r="BK274"/>
      <c r="BR274"/>
      <c r="BV274"/>
      <c r="BY274"/>
      <c r="CB274"/>
      <c r="CE274"/>
      <c r="CH274"/>
      <c r="CL274"/>
      <c r="CQ274"/>
      <c r="CU274"/>
    </row>
    <row r="275" spans="5:99" s="73" customFormat="1" x14ac:dyDescent="0.25">
      <c r="E275" s="83"/>
      <c r="T275"/>
      <c r="W275"/>
      <c r="Z275"/>
      <c r="AC275"/>
      <c r="AK275"/>
      <c r="AN275"/>
      <c r="AY275"/>
      <c r="BB275"/>
      <c r="BE275"/>
      <c r="BK275"/>
      <c r="BR275"/>
      <c r="BV275"/>
      <c r="BY275"/>
      <c r="CB275"/>
      <c r="CE275"/>
      <c r="CH275"/>
      <c r="CL275"/>
      <c r="CQ275"/>
      <c r="CU275"/>
    </row>
    <row r="276" spans="5:99" s="73" customFormat="1" x14ac:dyDescent="0.25">
      <c r="E276" s="83"/>
      <c r="T276"/>
      <c r="W276"/>
      <c r="Z276"/>
      <c r="AC276"/>
      <c r="AK276"/>
      <c r="AN276"/>
      <c r="AY276"/>
      <c r="BB276"/>
      <c r="BE276"/>
      <c r="BK276"/>
      <c r="BR276"/>
      <c r="BV276"/>
      <c r="BY276"/>
      <c r="CB276"/>
      <c r="CE276"/>
      <c r="CH276"/>
      <c r="CL276"/>
      <c r="CQ276"/>
      <c r="CU276"/>
    </row>
    <row r="277" spans="5:99" s="73" customFormat="1" x14ac:dyDescent="0.25">
      <c r="E277" s="83"/>
      <c r="T277"/>
      <c r="W277"/>
      <c r="Z277"/>
      <c r="AC277"/>
      <c r="AK277"/>
      <c r="AN277"/>
      <c r="AY277"/>
      <c r="BB277"/>
      <c r="BE277"/>
      <c r="BK277"/>
      <c r="BR277"/>
      <c r="BV277"/>
      <c r="BY277"/>
      <c r="CB277"/>
      <c r="CE277"/>
      <c r="CH277"/>
      <c r="CL277"/>
      <c r="CQ277"/>
      <c r="CU277"/>
    </row>
    <row r="278" spans="5:99" s="73" customFormat="1" x14ac:dyDescent="0.25">
      <c r="E278" s="83"/>
      <c r="T278"/>
      <c r="W278"/>
      <c r="Z278"/>
      <c r="AC278"/>
      <c r="AK278"/>
      <c r="AN278"/>
      <c r="AY278"/>
      <c r="BB278"/>
      <c r="BE278"/>
      <c r="BK278"/>
      <c r="BR278"/>
      <c r="BV278"/>
      <c r="BY278"/>
      <c r="CB278"/>
      <c r="CE278"/>
      <c r="CH278"/>
      <c r="CL278"/>
      <c r="CQ278"/>
      <c r="CU278"/>
    </row>
    <row r="279" spans="5:99" s="73" customFormat="1" x14ac:dyDescent="0.25">
      <c r="E279" s="83"/>
      <c r="T279"/>
      <c r="W279"/>
      <c r="Z279"/>
      <c r="AC279"/>
      <c r="AK279"/>
      <c r="AN279"/>
      <c r="AY279"/>
      <c r="BB279"/>
      <c r="BE279"/>
      <c r="BK279"/>
      <c r="BR279"/>
      <c r="BV279"/>
      <c r="BY279"/>
      <c r="CB279"/>
      <c r="CE279"/>
      <c r="CH279"/>
      <c r="CL279"/>
      <c r="CQ279"/>
      <c r="CU279"/>
    </row>
    <row r="280" spans="5:99" s="73" customFormat="1" x14ac:dyDescent="0.25">
      <c r="E280" s="83"/>
      <c r="T280"/>
      <c r="W280"/>
      <c r="Z280"/>
      <c r="AC280"/>
      <c r="AK280"/>
      <c r="AN280"/>
      <c r="AY280"/>
      <c r="BB280"/>
      <c r="BE280"/>
      <c r="BK280"/>
      <c r="BR280"/>
      <c r="BV280"/>
      <c r="BY280"/>
      <c r="CB280"/>
      <c r="CE280"/>
      <c r="CH280"/>
      <c r="CL280"/>
      <c r="CQ280"/>
      <c r="CU280"/>
    </row>
    <row r="281" spans="5:99" s="73" customFormat="1" x14ac:dyDescent="0.25">
      <c r="E281" s="83"/>
      <c r="T281"/>
      <c r="W281"/>
      <c r="Z281"/>
      <c r="AC281"/>
      <c r="AK281"/>
      <c r="AN281"/>
      <c r="AY281"/>
      <c r="BB281"/>
      <c r="BE281"/>
      <c r="BK281"/>
      <c r="BR281"/>
      <c r="BV281"/>
      <c r="BY281"/>
      <c r="CB281"/>
      <c r="CE281"/>
      <c r="CH281"/>
      <c r="CL281"/>
      <c r="CQ281"/>
      <c r="CU281"/>
    </row>
    <row r="282" spans="5:99" s="73" customFormat="1" x14ac:dyDescent="0.25">
      <c r="E282" s="83"/>
      <c r="T282"/>
      <c r="W282"/>
      <c r="Z282"/>
      <c r="AC282"/>
      <c r="AK282"/>
      <c r="AN282"/>
      <c r="AY282"/>
      <c r="BB282"/>
      <c r="BE282"/>
      <c r="BK282"/>
      <c r="BR282"/>
      <c r="BV282"/>
      <c r="BY282"/>
      <c r="CB282"/>
      <c r="CE282"/>
      <c r="CH282"/>
      <c r="CL282"/>
      <c r="CQ282"/>
      <c r="CU282"/>
    </row>
    <row r="283" spans="5:99" s="73" customFormat="1" x14ac:dyDescent="0.25">
      <c r="E283" s="83"/>
      <c r="T283"/>
      <c r="W283"/>
      <c r="Z283"/>
      <c r="AC283"/>
      <c r="AK283"/>
      <c r="AN283"/>
      <c r="AY283"/>
      <c r="BB283"/>
      <c r="BE283"/>
      <c r="BK283"/>
      <c r="BR283"/>
      <c r="BV283"/>
      <c r="BY283"/>
      <c r="CB283"/>
      <c r="CE283"/>
      <c r="CH283"/>
      <c r="CL283"/>
      <c r="CQ283"/>
      <c r="CU283"/>
    </row>
    <row r="284" spans="5:99" s="73" customFormat="1" x14ac:dyDescent="0.25">
      <c r="E284" s="83"/>
      <c r="T284"/>
      <c r="W284"/>
      <c r="Z284"/>
      <c r="AC284"/>
      <c r="AK284"/>
      <c r="AN284"/>
      <c r="AY284"/>
      <c r="BB284"/>
      <c r="BE284"/>
      <c r="BK284"/>
      <c r="BR284"/>
      <c r="BV284"/>
      <c r="BY284"/>
      <c r="CB284"/>
      <c r="CE284"/>
      <c r="CH284"/>
      <c r="CL284"/>
      <c r="CQ284"/>
      <c r="CU284"/>
    </row>
    <row r="285" spans="5:99" s="73" customFormat="1" x14ac:dyDescent="0.25">
      <c r="E285" s="83"/>
      <c r="T285"/>
      <c r="W285"/>
      <c r="Z285"/>
      <c r="AC285"/>
      <c r="AK285"/>
      <c r="AN285"/>
      <c r="AY285"/>
      <c r="BB285"/>
      <c r="BE285"/>
      <c r="BK285"/>
      <c r="BR285"/>
      <c r="BV285"/>
      <c r="BY285"/>
      <c r="CB285"/>
      <c r="CE285"/>
      <c r="CH285"/>
      <c r="CL285"/>
      <c r="CQ285"/>
      <c r="CU285"/>
    </row>
    <row r="286" spans="5:99" s="73" customFormat="1" x14ac:dyDescent="0.25">
      <c r="E286" s="83"/>
      <c r="T286"/>
      <c r="W286"/>
      <c r="Z286"/>
      <c r="AC286"/>
      <c r="AK286"/>
      <c r="AN286"/>
      <c r="AY286"/>
      <c r="BB286"/>
      <c r="BE286"/>
      <c r="BK286"/>
      <c r="BR286"/>
      <c r="BV286"/>
      <c r="BY286"/>
      <c r="CB286"/>
      <c r="CE286"/>
      <c r="CH286"/>
      <c r="CL286"/>
      <c r="CQ286"/>
      <c r="CU286"/>
    </row>
    <row r="287" spans="5:99" s="73" customFormat="1" x14ac:dyDescent="0.25">
      <c r="E287" s="83"/>
      <c r="T287"/>
      <c r="W287"/>
      <c r="Z287"/>
      <c r="AC287"/>
      <c r="AK287"/>
      <c r="AN287"/>
      <c r="AY287"/>
      <c r="BB287"/>
      <c r="BE287"/>
      <c r="BK287"/>
      <c r="BR287"/>
      <c r="BV287"/>
      <c r="BY287"/>
      <c r="CB287"/>
      <c r="CE287"/>
      <c r="CH287"/>
      <c r="CL287"/>
      <c r="CQ287"/>
      <c r="CU287"/>
    </row>
    <row r="288" spans="5:99" s="73" customFormat="1" x14ac:dyDescent="0.25">
      <c r="E288" s="83"/>
      <c r="T288"/>
      <c r="W288"/>
      <c r="Z288"/>
      <c r="AC288"/>
      <c r="AK288"/>
      <c r="AN288"/>
      <c r="AY288"/>
      <c r="BB288"/>
      <c r="BE288"/>
      <c r="BK288"/>
      <c r="BR288"/>
      <c r="BV288"/>
      <c r="BY288"/>
      <c r="CB288"/>
      <c r="CE288"/>
      <c r="CH288"/>
      <c r="CL288"/>
      <c r="CQ288"/>
      <c r="CU288"/>
    </row>
    <row r="289" spans="5:99" s="73" customFormat="1" x14ac:dyDescent="0.25">
      <c r="E289" s="83"/>
      <c r="T289"/>
      <c r="W289"/>
      <c r="Z289"/>
      <c r="AC289"/>
      <c r="AK289"/>
      <c r="AN289"/>
      <c r="AY289"/>
      <c r="BB289"/>
      <c r="BE289"/>
      <c r="BK289"/>
      <c r="BR289"/>
      <c r="BV289"/>
      <c r="BY289"/>
      <c r="CB289"/>
      <c r="CE289"/>
      <c r="CH289"/>
      <c r="CL289"/>
      <c r="CQ289"/>
      <c r="CU289"/>
    </row>
    <row r="290" spans="5:99" s="73" customFormat="1" x14ac:dyDescent="0.25">
      <c r="E290" s="83"/>
      <c r="T290"/>
      <c r="W290"/>
      <c r="Z290"/>
      <c r="AC290"/>
      <c r="AK290"/>
      <c r="AN290"/>
      <c r="AY290"/>
      <c r="BB290"/>
      <c r="BE290"/>
      <c r="BK290"/>
      <c r="BR290"/>
      <c r="BV290"/>
      <c r="BY290"/>
      <c r="CB290"/>
      <c r="CE290"/>
      <c r="CH290"/>
      <c r="CL290"/>
      <c r="CQ290"/>
      <c r="CU290"/>
    </row>
    <row r="291" spans="5:99" s="73" customFormat="1" x14ac:dyDescent="0.25">
      <c r="E291" s="83"/>
      <c r="T291"/>
      <c r="W291"/>
      <c r="Z291"/>
      <c r="AC291"/>
      <c r="AK291"/>
      <c r="AN291"/>
      <c r="AY291"/>
      <c r="BB291"/>
      <c r="BE291"/>
      <c r="BK291"/>
      <c r="BR291"/>
      <c r="BV291"/>
      <c r="BY291"/>
      <c r="CB291"/>
      <c r="CE291"/>
      <c r="CH291"/>
      <c r="CL291"/>
      <c r="CQ291"/>
      <c r="CU291"/>
    </row>
    <row r="292" spans="5:99" s="73" customFormat="1" x14ac:dyDescent="0.25">
      <c r="E292" s="83"/>
      <c r="T292"/>
      <c r="W292"/>
      <c r="Z292"/>
      <c r="AC292"/>
      <c r="AK292"/>
      <c r="AN292"/>
      <c r="AY292"/>
      <c r="BB292"/>
      <c r="BE292"/>
      <c r="BK292"/>
      <c r="BR292"/>
      <c r="BV292"/>
      <c r="BY292"/>
      <c r="CB292"/>
      <c r="CE292"/>
      <c r="CH292"/>
      <c r="CL292"/>
      <c r="CQ292"/>
      <c r="CU292"/>
    </row>
    <row r="293" spans="5:99" s="73" customFormat="1" x14ac:dyDescent="0.25">
      <c r="E293" s="83"/>
      <c r="T293"/>
      <c r="W293"/>
      <c r="Z293"/>
      <c r="AC293"/>
      <c r="AK293"/>
      <c r="AN293"/>
      <c r="AY293"/>
      <c r="BB293"/>
      <c r="BE293"/>
      <c r="BK293"/>
      <c r="BR293"/>
      <c r="BV293"/>
      <c r="BY293"/>
      <c r="CB293"/>
      <c r="CE293"/>
      <c r="CH293"/>
      <c r="CL293"/>
      <c r="CQ293"/>
      <c r="CU293"/>
    </row>
    <row r="294" spans="5:99" s="73" customFormat="1" x14ac:dyDescent="0.25">
      <c r="E294" s="83"/>
      <c r="T294"/>
      <c r="W294"/>
      <c r="Z294"/>
      <c r="AC294"/>
      <c r="AK294"/>
      <c r="AN294"/>
      <c r="AY294"/>
      <c r="BB294"/>
      <c r="BE294"/>
      <c r="BK294"/>
      <c r="BR294"/>
      <c r="BV294"/>
      <c r="BY294"/>
      <c r="CB294"/>
      <c r="CE294"/>
      <c r="CH294"/>
      <c r="CL294"/>
      <c r="CQ294"/>
      <c r="CU294"/>
    </row>
    <row r="295" spans="5:99" s="73" customFormat="1" x14ac:dyDescent="0.25">
      <c r="E295" s="83"/>
      <c r="T295"/>
      <c r="W295"/>
      <c r="Z295"/>
      <c r="AC295"/>
      <c r="AK295"/>
      <c r="AN295"/>
      <c r="AY295"/>
      <c r="BB295"/>
      <c r="BE295"/>
      <c r="BK295"/>
      <c r="BR295"/>
      <c r="BV295"/>
      <c r="BY295"/>
      <c r="CB295"/>
      <c r="CE295"/>
      <c r="CH295"/>
      <c r="CL295"/>
      <c r="CQ295"/>
      <c r="CU295"/>
    </row>
    <row r="296" spans="5:99" s="73" customFormat="1" x14ac:dyDescent="0.25">
      <c r="E296" s="83"/>
      <c r="T296"/>
      <c r="W296"/>
      <c r="Z296"/>
      <c r="AC296"/>
      <c r="AK296"/>
      <c r="AN296"/>
      <c r="AY296"/>
      <c r="BB296"/>
      <c r="BE296"/>
      <c r="BK296"/>
      <c r="BR296"/>
      <c r="BV296"/>
      <c r="BY296"/>
      <c r="CB296"/>
      <c r="CE296"/>
      <c r="CH296"/>
      <c r="CL296"/>
      <c r="CQ296"/>
      <c r="CU296"/>
    </row>
    <row r="297" spans="5:99" s="73" customFormat="1" x14ac:dyDescent="0.25">
      <c r="E297" s="83"/>
      <c r="T297"/>
      <c r="W297"/>
      <c r="Z297"/>
      <c r="AC297"/>
      <c r="AK297"/>
      <c r="AN297"/>
      <c r="AY297"/>
      <c r="BB297"/>
      <c r="BE297"/>
      <c r="BK297"/>
      <c r="BR297"/>
      <c r="BV297"/>
      <c r="BY297"/>
      <c r="CB297"/>
      <c r="CE297"/>
      <c r="CH297"/>
      <c r="CL297"/>
      <c r="CQ297"/>
      <c r="CU297"/>
    </row>
    <row r="298" spans="5:99" s="73" customFormat="1" x14ac:dyDescent="0.25">
      <c r="E298" s="83"/>
      <c r="T298"/>
      <c r="W298"/>
      <c r="Z298"/>
      <c r="AC298"/>
      <c r="AK298"/>
      <c r="AN298"/>
      <c r="AY298"/>
      <c r="BB298"/>
      <c r="BE298"/>
      <c r="BK298"/>
      <c r="BR298"/>
      <c r="BV298"/>
      <c r="BY298"/>
      <c r="CB298"/>
      <c r="CE298"/>
      <c r="CH298"/>
      <c r="CL298"/>
      <c r="CQ298"/>
      <c r="CU298"/>
    </row>
    <row r="299" spans="5:99" s="73" customFormat="1" x14ac:dyDescent="0.25">
      <c r="E299" s="83"/>
      <c r="T299"/>
      <c r="W299"/>
      <c r="Z299"/>
      <c r="AC299"/>
      <c r="AK299"/>
      <c r="AN299"/>
      <c r="AY299"/>
      <c r="BB299"/>
      <c r="BE299"/>
      <c r="BK299"/>
      <c r="BR299"/>
      <c r="BV299"/>
      <c r="BY299"/>
      <c r="CB299"/>
      <c r="CE299"/>
      <c r="CH299"/>
      <c r="CL299"/>
      <c r="CQ299"/>
      <c r="CU299"/>
    </row>
    <row r="300" spans="5:99" s="73" customFormat="1" x14ac:dyDescent="0.25">
      <c r="E300" s="83"/>
      <c r="T300"/>
      <c r="W300"/>
      <c r="Z300"/>
      <c r="AC300"/>
      <c r="AK300"/>
      <c r="AN300"/>
      <c r="AY300"/>
      <c r="BB300"/>
      <c r="BE300"/>
      <c r="BK300"/>
      <c r="BR300"/>
      <c r="BV300"/>
      <c r="BY300"/>
      <c r="CB300"/>
      <c r="CE300"/>
      <c r="CH300"/>
      <c r="CL300"/>
      <c r="CQ300"/>
      <c r="CU300"/>
    </row>
    <row r="301" spans="5:99" s="73" customFormat="1" x14ac:dyDescent="0.25">
      <c r="E301" s="83"/>
      <c r="T301"/>
      <c r="W301"/>
      <c r="Z301"/>
      <c r="AC301"/>
      <c r="AK301"/>
      <c r="AN301"/>
      <c r="AY301"/>
      <c r="BB301"/>
      <c r="BE301"/>
      <c r="BK301"/>
      <c r="BR301"/>
      <c r="BV301"/>
      <c r="BY301"/>
      <c r="CB301"/>
      <c r="CE301"/>
      <c r="CH301"/>
      <c r="CL301"/>
      <c r="CQ301"/>
      <c r="CU301"/>
    </row>
    <row r="302" spans="5:99" s="73" customFormat="1" x14ac:dyDescent="0.25">
      <c r="E302" s="83"/>
      <c r="T302"/>
      <c r="W302"/>
      <c r="Z302"/>
      <c r="AC302"/>
      <c r="AK302"/>
      <c r="AN302"/>
      <c r="AY302"/>
      <c r="BB302"/>
      <c r="BE302"/>
      <c r="BK302"/>
      <c r="BR302"/>
      <c r="BV302"/>
      <c r="BY302"/>
      <c r="CB302"/>
      <c r="CE302"/>
      <c r="CH302"/>
      <c r="CL302"/>
      <c r="CQ302"/>
      <c r="CU302"/>
    </row>
    <row r="303" spans="5:99" s="73" customFormat="1" x14ac:dyDescent="0.25">
      <c r="E303" s="83"/>
      <c r="T303"/>
      <c r="W303"/>
      <c r="Z303"/>
      <c r="AC303"/>
      <c r="AK303"/>
      <c r="AN303"/>
      <c r="AY303"/>
      <c r="BB303"/>
      <c r="BE303"/>
      <c r="BK303"/>
      <c r="BR303"/>
      <c r="BV303"/>
      <c r="BY303"/>
      <c r="CB303"/>
      <c r="CE303"/>
      <c r="CH303"/>
      <c r="CL303"/>
      <c r="CQ303"/>
      <c r="CU303"/>
    </row>
    <row r="304" spans="5:99" s="73" customFormat="1" x14ac:dyDescent="0.25">
      <c r="E304" s="83"/>
      <c r="T304"/>
      <c r="W304"/>
      <c r="Z304"/>
      <c r="AC304"/>
      <c r="AK304"/>
      <c r="AN304"/>
      <c r="AY304"/>
      <c r="BB304"/>
      <c r="BE304"/>
      <c r="BK304"/>
      <c r="BR304"/>
      <c r="BV304"/>
      <c r="BY304"/>
      <c r="CB304"/>
      <c r="CE304"/>
      <c r="CH304"/>
      <c r="CL304"/>
      <c r="CQ304"/>
      <c r="CU304"/>
    </row>
    <row r="305" spans="5:99" s="73" customFormat="1" x14ac:dyDescent="0.25">
      <c r="E305" s="83"/>
      <c r="T305"/>
      <c r="W305"/>
      <c r="Z305"/>
      <c r="AC305"/>
      <c r="AK305"/>
      <c r="AN305"/>
      <c r="AY305"/>
      <c r="BB305"/>
      <c r="BE305"/>
      <c r="BK305"/>
      <c r="BR305"/>
      <c r="BV305"/>
      <c r="BY305"/>
      <c r="CB305"/>
      <c r="CE305"/>
      <c r="CH305"/>
      <c r="CL305"/>
      <c r="CQ305"/>
      <c r="CU305"/>
    </row>
    <row r="306" spans="5:99" s="73" customFormat="1" x14ac:dyDescent="0.25">
      <c r="E306" s="83"/>
      <c r="T306"/>
      <c r="W306"/>
      <c r="Z306"/>
      <c r="AC306"/>
      <c r="AK306"/>
      <c r="AN306"/>
      <c r="AY306"/>
      <c r="BB306"/>
      <c r="BE306"/>
      <c r="BK306"/>
      <c r="BR306"/>
      <c r="BV306"/>
      <c r="BY306"/>
      <c r="CB306"/>
      <c r="CE306"/>
      <c r="CH306"/>
      <c r="CL306"/>
      <c r="CQ306"/>
      <c r="CU306"/>
    </row>
    <row r="307" spans="5:99" s="73" customFormat="1" x14ac:dyDescent="0.25">
      <c r="E307" s="83"/>
      <c r="T307"/>
      <c r="W307"/>
      <c r="Z307"/>
      <c r="AC307"/>
      <c r="AK307"/>
      <c r="AN307"/>
      <c r="AY307"/>
      <c r="BB307"/>
      <c r="BE307"/>
      <c r="BK307"/>
      <c r="BR307"/>
      <c r="BV307"/>
      <c r="BY307"/>
      <c r="CB307"/>
      <c r="CE307"/>
      <c r="CH307"/>
      <c r="CL307"/>
      <c r="CQ307"/>
      <c r="CU307"/>
    </row>
    <row r="308" spans="5:99" s="73" customFormat="1" x14ac:dyDescent="0.25">
      <c r="E308" s="83"/>
      <c r="T308"/>
      <c r="W308"/>
      <c r="Z308"/>
      <c r="AC308"/>
      <c r="AK308"/>
      <c r="AN308"/>
      <c r="AY308"/>
      <c r="BB308"/>
      <c r="BE308"/>
      <c r="BK308"/>
      <c r="BR308"/>
      <c r="BV308"/>
      <c r="BY308"/>
      <c r="CB308"/>
      <c r="CE308"/>
      <c r="CH308"/>
      <c r="CL308"/>
      <c r="CQ308"/>
      <c r="CU308"/>
    </row>
    <row r="309" spans="5:99" s="73" customFormat="1" x14ac:dyDescent="0.25">
      <c r="E309" s="83"/>
      <c r="T309"/>
      <c r="W309"/>
      <c r="Z309"/>
      <c r="AC309"/>
      <c r="AK309"/>
      <c r="AN309"/>
      <c r="AY309"/>
      <c r="BB309"/>
      <c r="BE309"/>
      <c r="BK309"/>
      <c r="BR309"/>
      <c r="BV309"/>
      <c r="BY309"/>
      <c r="CB309"/>
      <c r="CE309"/>
      <c r="CH309"/>
      <c r="CL309"/>
      <c r="CQ309"/>
      <c r="CU309"/>
    </row>
    <row r="310" spans="5:99" s="73" customFormat="1" x14ac:dyDescent="0.25">
      <c r="E310" s="83"/>
      <c r="T310"/>
      <c r="W310"/>
      <c r="Z310"/>
      <c r="AC310"/>
      <c r="AK310"/>
      <c r="AN310"/>
      <c r="AY310"/>
      <c r="BB310"/>
      <c r="BE310"/>
      <c r="BK310"/>
      <c r="BR310"/>
      <c r="BV310"/>
      <c r="BY310"/>
      <c r="CB310"/>
      <c r="CE310"/>
      <c r="CH310"/>
      <c r="CL310"/>
      <c r="CQ310"/>
      <c r="CU310"/>
    </row>
    <row r="311" spans="5:99" s="73" customFormat="1" x14ac:dyDescent="0.25">
      <c r="E311" s="83"/>
      <c r="T311"/>
      <c r="W311"/>
      <c r="Z311"/>
      <c r="AC311"/>
      <c r="AK311"/>
      <c r="AN311"/>
      <c r="AY311"/>
      <c r="BB311"/>
      <c r="BE311"/>
      <c r="BK311"/>
      <c r="BR311"/>
      <c r="BV311"/>
      <c r="BY311"/>
      <c r="CB311"/>
      <c r="CE311"/>
      <c r="CH311"/>
      <c r="CL311"/>
      <c r="CQ311"/>
      <c r="CU311"/>
    </row>
    <row r="312" spans="5:99" s="73" customFormat="1" x14ac:dyDescent="0.25">
      <c r="E312" s="83"/>
      <c r="T312"/>
      <c r="W312"/>
      <c r="Z312"/>
      <c r="AC312"/>
      <c r="AK312"/>
      <c r="AN312"/>
      <c r="AY312"/>
      <c r="BB312"/>
      <c r="BE312"/>
      <c r="BK312"/>
      <c r="BR312"/>
      <c r="BV312"/>
      <c r="BY312"/>
      <c r="CB312"/>
      <c r="CE312"/>
      <c r="CH312"/>
      <c r="CL312"/>
      <c r="CQ312"/>
      <c r="CU312"/>
    </row>
    <row r="313" spans="5:99" s="73" customFormat="1" x14ac:dyDescent="0.25">
      <c r="E313" s="83"/>
      <c r="T313"/>
      <c r="W313"/>
      <c r="Z313"/>
      <c r="AC313"/>
      <c r="AK313"/>
      <c r="AN313"/>
      <c r="AY313"/>
      <c r="BB313"/>
      <c r="BE313"/>
      <c r="BK313"/>
      <c r="BR313"/>
      <c r="BV313"/>
      <c r="BY313"/>
      <c r="CB313"/>
      <c r="CE313"/>
      <c r="CH313"/>
      <c r="CL313"/>
      <c r="CQ313"/>
      <c r="CU313"/>
    </row>
    <row r="314" spans="5:99" s="73" customFormat="1" x14ac:dyDescent="0.25">
      <c r="E314" s="83"/>
      <c r="T314"/>
      <c r="W314"/>
      <c r="Z314"/>
      <c r="AC314"/>
      <c r="AK314"/>
      <c r="AN314"/>
      <c r="AY314"/>
      <c r="BB314"/>
      <c r="BE314"/>
      <c r="BK314"/>
      <c r="BR314"/>
      <c r="BV314"/>
      <c r="BY314"/>
      <c r="CB314"/>
      <c r="CE314"/>
      <c r="CH314"/>
      <c r="CL314"/>
      <c r="CQ314"/>
      <c r="CU314"/>
    </row>
    <row r="315" spans="5:99" s="73" customFormat="1" x14ac:dyDescent="0.25">
      <c r="E315" s="83"/>
      <c r="T315"/>
      <c r="W315"/>
      <c r="Z315"/>
      <c r="AC315"/>
      <c r="AK315"/>
      <c r="AN315"/>
      <c r="AY315"/>
      <c r="BB315"/>
      <c r="BE315"/>
      <c r="BK315"/>
      <c r="BR315"/>
      <c r="BV315"/>
      <c r="BY315"/>
      <c r="CB315"/>
      <c r="CE315"/>
      <c r="CH315"/>
      <c r="CL315"/>
      <c r="CQ315"/>
      <c r="CU315"/>
    </row>
    <row r="316" spans="5:99" s="73" customFormat="1" x14ac:dyDescent="0.25">
      <c r="E316" s="83"/>
      <c r="T316"/>
      <c r="W316"/>
      <c r="Z316"/>
      <c r="AC316"/>
      <c r="AK316"/>
      <c r="AN316"/>
      <c r="AY316"/>
      <c r="BB316"/>
      <c r="BE316"/>
      <c r="BK316"/>
      <c r="BR316"/>
      <c r="BV316"/>
      <c r="BY316"/>
      <c r="CB316"/>
      <c r="CE316"/>
      <c r="CH316"/>
      <c r="CL316"/>
      <c r="CQ316"/>
      <c r="CU316"/>
    </row>
    <row r="317" spans="5:99" s="73" customFormat="1" x14ac:dyDescent="0.25">
      <c r="E317" s="83"/>
      <c r="T317"/>
      <c r="W317"/>
      <c r="Z317"/>
      <c r="AC317"/>
      <c r="AK317"/>
      <c r="AN317"/>
      <c r="AY317"/>
      <c r="BB317"/>
      <c r="BE317"/>
      <c r="BK317"/>
      <c r="BR317"/>
      <c r="BV317"/>
      <c r="BY317"/>
      <c r="CB317"/>
      <c r="CE317"/>
      <c r="CH317"/>
      <c r="CL317"/>
      <c r="CQ317"/>
      <c r="CU317"/>
    </row>
    <row r="318" spans="5:99" s="73" customFormat="1" x14ac:dyDescent="0.25">
      <c r="E318" s="83"/>
      <c r="T318"/>
      <c r="W318"/>
      <c r="Z318"/>
      <c r="AC318"/>
      <c r="AK318"/>
      <c r="AN318"/>
      <c r="AY318"/>
      <c r="BB318"/>
      <c r="BE318"/>
      <c r="BK318"/>
      <c r="BR318"/>
      <c r="BV318"/>
      <c r="BY318"/>
      <c r="CB318"/>
      <c r="CE318"/>
      <c r="CH318"/>
      <c r="CL318"/>
      <c r="CQ318"/>
      <c r="CU318"/>
    </row>
    <row r="319" spans="5:99" s="73" customFormat="1" x14ac:dyDescent="0.25">
      <c r="E319" s="83"/>
      <c r="T319"/>
      <c r="W319"/>
      <c r="Z319"/>
      <c r="AC319"/>
      <c r="AK319"/>
      <c r="AN319"/>
      <c r="AY319"/>
      <c r="BB319"/>
      <c r="BE319"/>
      <c r="BK319"/>
      <c r="BR319"/>
      <c r="BV319"/>
      <c r="BY319"/>
      <c r="CB319"/>
      <c r="CE319"/>
      <c r="CH319"/>
      <c r="CL319"/>
      <c r="CQ319"/>
      <c r="CU319"/>
    </row>
    <row r="320" spans="5:99" s="73" customFormat="1" x14ac:dyDescent="0.25">
      <c r="E320" s="83"/>
      <c r="T320"/>
      <c r="W320"/>
      <c r="Z320"/>
      <c r="AC320"/>
      <c r="AK320"/>
      <c r="AN320"/>
      <c r="AY320"/>
      <c r="BB320"/>
      <c r="BE320"/>
      <c r="BK320"/>
      <c r="BR320"/>
      <c r="BV320"/>
      <c r="BY320"/>
      <c r="CB320"/>
      <c r="CE320"/>
      <c r="CH320"/>
      <c r="CL320"/>
      <c r="CQ320"/>
      <c r="CU320"/>
    </row>
    <row r="321" spans="5:99" s="73" customFormat="1" x14ac:dyDescent="0.25">
      <c r="E321" s="83"/>
      <c r="T321"/>
      <c r="W321"/>
      <c r="Z321"/>
      <c r="AC321"/>
      <c r="AK321"/>
      <c r="AN321"/>
      <c r="AY321"/>
      <c r="BB321"/>
      <c r="BE321"/>
      <c r="BK321"/>
      <c r="BR321"/>
      <c r="BV321"/>
      <c r="BY321"/>
      <c r="CB321"/>
      <c r="CE321"/>
      <c r="CH321"/>
      <c r="CL321"/>
      <c r="CQ321"/>
      <c r="CU321"/>
    </row>
    <row r="322" spans="5:99" s="73" customFormat="1" x14ac:dyDescent="0.25">
      <c r="E322" s="83"/>
      <c r="T322"/>
      <c r="W322"/>
      <c r="Z322"/>
      <c r="AC322"/>
      <c r="AK322"/>
      <c r="AN322"/>
      <c r="AY322"/>
      <c r="BB322"/>
      <c r="BE322"/>
      <c r="BK322"/>
      <c r="BR322"/>
      <c r="BV322"/>
      <c r="BY322"/>
      <c r="CB322"/>
      <c r="CE322"/>
      <c r="CH322"/>
      <c r="CL322"/>
      <c r="CQ322"/>
      <c r="CU322"/>
    </row>
    <row r="323" spans="5:99" s="73" customFormat="1" x14ac:dyDescent="0.25">
      <c r="E323" s="83"/>
      <c r="T323"/>
      <c r="W323"/>
      <c r="Z323"/>
      <c r="AC323"/>
      <c r="AK323"/>
      <c r="AN323"/>
      <c r="AY323"/>
      <c r="BB323"/>
      <c r="BE323"/>
      <c r="BK323"/>
      <c r="BR323"/>
      <c r="BV323"/>
      <c r="BY323"/>
      <c r="CB323"/>
      <c r="CE323"/>
      <c r="CH323"/>
      <c r="CL323"/>
      <c r="CQ323"/>
      <c r="CU323"/>
    </row>
    <row r="324" spans="5:99" s="73" customFormat="1" x14ac:dyDescent="0.25">
      <c r="E324" s="83"/>
      <c r="T324"/>
      <c r="W324"/>
      <c r="Z324"/>
      <c r="AC324"/>
      <c r="AK324"/>
      <c r="AN324"/>
      <c r="AY324"/>
      <c r="BB324"/>
      <c r="BE324"/>
      <c r="BK324"/>
      <c r="BR324"/>
      <c r="BV324"/>
      <c r="BY324"/>
      <c r="CB324"/>
      <c r="CE324"/>
      <c r="CH324"/>
      <c r="CL324"/>
      <c r="CQ324"/>
      <c r="CU324"/>
    </row>
    <row r="325" spans="5:99" s="73" customFormat="1" x14ac:dyDescent="0.25">
      <c r="E325" s="83"/>
      <c r="T325"/>
      <c r="W325"/>
      <c r="Z325"/>
      <c r="AC325"/>
      <c r="AK325"/>
      <c r="AN325"/>
      <c r="AY325"/>
      <c r="BB325"/>
      <c r="BE325"/>
      <c r="BK325"/>
      <c r="BR325"/>
      <c r="BV325"/>
      <c r="BY325"/>
      <c r="CB325"/>
      <c r="CE325"/>
      <c r="CH325"/>
      <c r="CL325"/>
      <c r="CQ325"/>
      <c r="CU325"/>
    </row>
    <row r="326" spans="5:99" s="73" customFormat="1" x14ac:dyDescent="0.25">
      <c r="E326" s="83"/>
      <c r="T326"/>
      <c r="W326"/>
      <c r="Z326"/>
      <c r="AC326"/>
      <c r="AK326"/>
      <c r="AN326"/>
      <c r="AY326"/>
      <c r="BB326"/>
      <c r="BE326"/>
      <c r="BK326"/>
      <c r="BR326"/>
      <c r="BV326"/>
      <c r="BY326"/>
      <c r="CB326"/>
      <c r="CE326"/>
      <c r="CH326"/>
      <c r="CL326"/>
      <c r="CQ326"/>
      <c r="CU326"/>
    </row>
    <row r="327" spans="5:99" s="73" customFormat="1" x14ac:dyDescent="0.25">
      <c r="E327" s="83"/>
      <c r="T327"/>
      <c r="W327"/>
      <c r="Z327"/>
      <c r="AC327"/>
      <c r="AK327"/>
      <c r="AN327"/>
      <c r="AY327"/>
      <c r="BB327"/>
      <c r="BE327"/>
      <c r="BK327"/>
      <c r="BR327"/>
      <c r="BV327"/>
      <c r="BY327"/>
      <c r="CB327"/>
      <c r="CE327"/>
      <c r="CH327"/>
      <c r="CL327"/>
      <c r="CQ327"/>
      <c r="CU327"/>
    </row>
    <row r="328" spans="5:99" s="73" customFormat="1" x14ac:dyDescent="0.25">
      <c r="E328" s="83"/>
      <c r="T328"/>
      <c r="W328"/>
      <c r="Z328"/>
      <c r="AC328"/>
      <c r="AK328"/>
      <c r="AN328"/>
      <c r="AY328"/>
      <c r="BB328"/>
      <c r="BE328"/>
      <c r="BK328"/>
      <c r="BR328"/>
      <c r="BV328"/>
      <c r="BY328"/>
      <c r="CB328"/>
      <c r="CE328"/>
      <c r="CH328"/>
      <c r="CL328"/>
      <c r="CQ328"/>
      <c r="CU328"/>
    </row>
    <row r="329" spans="5:99" s="73" customFormat="1" x14ac:dyDescent="0.25">
      <c r="E329" s="83"/>
      <c r="T329"/>
      <c r="W329"/>
      <c r="Z329"/>
      <c r="AC329"/>
      <c r="AK329"/>
      <c r="AN329"/>
      <c r="AY329"/>
      <c r="BB329"/>
      <c r="BE329"/>
      <c r="BK329"/>
      <c r="BR329"/>
      <c r="BV329"/>
      <c r="BY329"/>
      <c r="CB329"/>
      <c r="CE329"/>
      <c r="CH329"/>
      <c r="CL329"/>
      <c r="CQ329"/>
      <c r="CU329"/>
    </row>
    <row r="330" spans="5:99" s="73" customFormat="1" x14ac:dyDescent="0.25">
      <c r="E330" s="83"/>
      <c r="T330"/>
      <c r="W330"/>
      <c r="Z330"/>
      <c r="AC330"/>
      <c r="AK330"/>
      <c r="AN330"/>
      <c r="AY330"/>
      <c r="BB330"/>
      <c r="BE330"/>
      <c r="BK330"/>
      <c r="BR330"/>
      <c r="BV330"/>
      <c r="BY330"/>
      <c r="CB330"/>
      <c r="CE330"/>
      <c r="CH330"/>
      <c r="CL330"/>
      <c r="CQ330"/>
      <c r="CU330"/>
    </row>
    <row r="331" spans="5:99" s="73" customFormat="1" x14ac:dyDescent="0.25">
      <c r="E331" s="83"/>
      <c r="T331"/>
      <c r="W331"/>
      <c r="Z331"/>
      <c r="AC331"/>
      <c r="AK331"/>
      <c r="AN331"/>
      <c r="AY331"/>
      <c r="BB331"/>
      <c r="BE331"/>
      <c r="BK331"/>
      <c r="BR331"/>
      <c r="BV331"/>
      <c r="BY331"/>
      <c r="CB331"/>
      <c r="CE331"/>
      <c r="CH331"/>
      <c r="CL331"/>
      <c r="CQ331"/>
      <c r="CU331"/>
    </row>
    <row r="332" spans="5:99" s="73" customFormat="1" x14ac:dyDescent="0.25">
      <c r="E332" s="83"/>
      <c r="T332"/>
      <c r="W332"/>
      <c r="Z332"/>
      <c r="AC332"/>
      <c r="AK332"/>
      <c r="AN332"/>
      <c r="AY332"/>
      <c r="BB332"/>
      <c r="BE332"/>
      <c r="BK332"/>
      <c r="BR332"/>
      <c r="BV332"/>
      <c r="BY332"/>
      <c r="CB332"/>
      <c r="CE332"/>
      <c r="CH332"/>
      <c r="CL332"/>
      <c r="CQ332"/>
      <c r="CU332"/>
    </row>
    <row r="333" spans="5:99" s="73" customFormat="1" x14ac:dyDescent="0.25">
      <c r="E333" s="83"/>
      <c r="T333"/>
      <c r="W333"/>
      <c r="Z333"/>
      <c r="AC333"/>
      <c r="AK333"/>
      <c r="AN333"/>
      <c r="AY333"/>
      <c r="BB333"/>
      <c r="BE333"/>
      <c r="BK333"/>
      <c r="BR333"/>
      <c r="BV333"/>
      <c r="BY333"/>
      <c r="CB333"/>
      <c r="CE333"/>
      <c r="CH333"/>
      <c r="CL333"/>
      <c r="CQ333"/>
      <c r="CU333"/>
    </row>
    <row r="334" spans="5:99" s="73" customFormat="1" x14ac:dyDescent="0.25">
      <c r="E334" s="83"/>
      <c r="T334"/>
      <c r="W334"/>
      <c r="Z334"/>
      <c r="AC334"/>
      <c r="AK334"/>
      <c r="AN334"/>
      <c r="AY334"/>
      <c r="BB334"/>
      <c r="BE334"/>
      <c r="BK334"/>
      <c r="BR334"/>
      <c r="BV334"/>
      <c r="BY334"/>
      <c r="CB334"/>
      <c r="CE334"/>
      <c r="CH334"/>
      <c r="CL334"/>
      <c r="CQ334"/>
      <c r="CU334"/>
    </row>
    <row r="335" spans="5:99" s="73" customFormat="1" x14ac:dyDescent="0.25">
      <c r="E335" s="83"/>
      <c r="T335"/>
      <c r="W335"/>
      <c r="Z335"/>
      <c r="AC335"/>
      <c r="AK335"/>
      <c r="AN335"/>
      <c r="AY335"/>
      <c r="BB335"/>
      <c r="BE335"/>
      <c r="BK335"/>
      <c r="BR335"/>
      <c r="BV335"/>
      <c r="BY335"/>
      <c r="CB335"/>
      <c r="CE335"/>
      <c r="CH335"/>
      <c r="CL335"/>
      <c r="CQ335"/>
      <c r="CU335"/>
    </row>
    <row r="336" spans="5:99" s="73" customFormat="1" x14ac:dyDescent="0.25">
      <c r="E336" s="83"/>
      <c r="T336"/>
      <c r="W336"/>
      <c r="Z336"/>
      <c r="AC336"/>
      <c r="AK336"/>
      <c r="AN336"/>
      <c r="AY336"/>
      <c r="BB336"/>
      <c r="BE336"/>
      <c r="BK336"/>
      <c r="BR336"/>
      <c r="BV336"/>
      <c r="BY336"/>
      <c r="CB336"/>
      <c r="CE336"/>
      <c r="CH336"/>
      <c r="CL336"/>
      <c r="CQ336"/>
      <c r="CU336"/>
    </row>
    <row r="337" spans="5:99" s="73" customFormat="1" x14ac:dyDescent="0.25">
      <c r="E337" s="83"/>
      <c r="T337"/>
      <c r="W337"/>
      <c r="Z337"/>
      <c r="AC337"/>
      <c r="AK337"/>
      <c r="AN337"/>
      <c r="AY337"/>
      <c r="BB337"/>
      <c r="BE337"/>
      <c r="BK337"/>
      <c r="BR337"/>
      <c r="BV337"/>
      <c r="BY337"/>
      <c r="CB337"/>
      <c r="CE337"/>
      <c r="CH337"/>
      <c r="CL337"/>
      <c r="CQ337"/>
      <c r="CU337"/>
    </row>
    <row r="338" spans="5:99" s="73" customFormat="1" x14ac:dyDescent="0.25">
      <c r="E338" s="83"/>
      <c r="T338"/>
      <c r="W338"/>
      <c r="Z338"/>
      <c r="AC338"/>
      <c r="AK338"/>
      <c r="AN338"/>
      <c r="AY338"/>
      <c r="BB338"/>
      <c r="BE338"/>
      <c r="BK338"/>
      <c r="BR338"/>
      <c r="BV338"/>
      <c r="BY338"/>
      <c r="CB338"/>
      <c r="CE338"/>
      <c r="CH338"/>
      <c r="CL338"/>
      <c r="CQ338"/>
      <c r="CU338"/>
    </row>
    <row r="339" spans="5:99" s="73" customFormat="1" x14ac:dyDescent="0.25">
      <c r="E339" s="83"/>
      <c r="T339"/>
      <c r="W339"/>
      <c r="Z339"/>
      <c r="AC339"/>
      <c r="AK339"/>
      <c r="AN339"/>
      <c r="AY339"/>
      <c r="BB339"/>
      <c r="BE339"/>
      <c r="BK339"/>
      <c r="BR339"/>
      <c r="BV339"/>
      <c r="BY339"/>
      <c r="CB339"/>
      <c r="CE339"/>
      <c r="CH339"/>
      <c r="CL339"/>
      <c r="CQ339"/>
      <c r="CU339"/>
    </row>
    <row r="340" spans="5:99" s="73" customFormat="1" x14ac:dyDescent="0.25">
      <c r="E340" s="83"/>
      <c r="T340"/>
      <c r="W340"/>
      <c r="Z340"/>
      <c r="AC340"/>
      <c r="AK340"/>
      <c r="AN340"/>
      <c r="AY340"/>
      <c r="BB340"/>
      <c r="BE340"/>
      <c r="BK340"/>
      <c r="BR340"/>
      <c r="BV340"/>
      <c r="BY340"/>
      <c r="CB340"/>
      <c r="CE340"/>
      <c r="CH340"/>
      <c r="CL340"/>
      <c r="CQ340"/>
      <c r="CU340"/>
    </row>
    <row r="341" spans="5:99" s="73" customFormat="1" x14ac:dyDescent="0.25">
      <c r="E341" s="83"/>
      <c r="T341"/>
      <c r="W341"/>
      <c r="Z341"/>
      <c r="AC341"/>
      <c r="AK341"/>
      <c r="AN341"/>
      <c r="AY341"/>
      <c r="BB341"/>
      <c r="BE341"/>
      <c r="BK341"/>
      <c r="BR341"/>
      <c r="BV341"/>
      <c r="BY341"/>
      <c r="CB341"/>
      <c r="CE341"/>
      <c r="CH341"/>
      <c r="CL341"/>
      <c r="CQ341"/>
      <c r="CU341"/>
    </row>
    <row r="342" spans="5:99" s="73" customFormat="1" x14ac:dyDescent="0.25">
      <c r="E342" s="83"/>
      <c r="T342"/>
      <c r="W342"/>
      <c r="Z342"/>
      <c r="AC342"/>
      <c r="AK342"/>
      <c r="AN342"/>
      <c r="AY342"/>
      <c r="BB342"/>
      <c r="BE342"/>
      <c r="BK342"/>
      <c r="BR342"/>
      <c r="BV342"/>
      <c r="BY342"/>
      <c r="CB342"/>
      <c r="CE342"/>
      <c r="CH342"/>
      <c r="CL342"/>
      <c r="CQ342"/>
      <c r="CU342"/>
    </row>
    <row r="343" spans="5:99" s="73" customFormat="1" x14ac:dyDescent="0.25">
      <c r="E343" s="83"/>
      <c r="T343"/>
      <c r="W343"/>
      <c r="Z343"/>
      <c r="AC343"/>
      <c r="AK343"/>
      <c r="AN343"/>
      <c r="AY343"/>
      <c r="BB343"/>
      <c r="BE343"/>
      <c r="BK343"/>
      <c r="BR343"/>
      <c r="BV343"/>
      <c r="BY343"/>
      <c r="CB343"/>
      <c r="CE343"/>
      <c r="CH343"/>
      <c r="CL343"/>
      <c r="CQ343"/>
      <c r="CU343"/>
    </row>
    <row r="344" spans="5:99" s="73" customFormat="1" x14ac:dyDescent="0.25">
      <c r="E344" s="83"/>
      <c r="T344"/>
      <c r="W344"/>
      <c r="Z344"/>
      <c r="AC344"/>
      <c r="AK344"/>
      <c r="AN344"/>
      <c r="AY344"/>
      <c r="BB344"/>
      <c r="BE344"/>
      <c r="BK344"/>
      <c r="BR344"/>
      <c r="BV344"/>
      <c r="BY344"/>
      <c r="CB344"/>
      <c r="CE344"/>
      <c r="CH344"/>
      <c r="CL344"/>
      <c r="CQ344"/>
      <c r="CU344"/>
    </row>
    <row r="345" spans="5:99" s="73" customFormat="1" x14ac:dyDescent="0.25">
      <c r="E345" s="83"/>
      <c r="T345"/>
      <c r="W345"/>
      <c r="Z345"/>
      <c r="AC345"/>
      <c r="AK345"/>
      <c r="AN345"/>
      <c r="AY345"/>
      <c r="BB345"/>
      <c r="BE345"/>
      <c r="BK345"/>
      <c r="BR345"/>
      <c r="BV345"/>
      <c r="BY345"/>
      <c r="CB345"/>
      <c r="CE345"/>
      <c r="CH345"/>
      <c r="CL345"/>
      <c r="CQ345"/>
      <c r="CU345"/>
    </row>
  </sheetData>
  <autoFilter ref="A4:BU238" xr:uid="{00000000-0009-0000-0000-000003000000}"/>
  <mergeCells count="23">
    <mergeCell ref="CI2:CK2"/>
    <mergeCell ref="CM2:CP2"/>
    <mergeCell ref="CR2:CS2"/>
    <mergeCell ref="CV2:CW2"/>
    <mergeCell ref="U5:V5"/>
    <mergeCell ref="X5:Y5"/>
    <mergeCell ref="AL5:AM5"/>
    <mergeCell ref="AZ5:BA5"/>
    <mergeCell ref="BS2:BU2"/>
    <mergeCell ref="BW2:BX2"/>
    <mergeCell ref="BZ2:CA2"/>
    <mergeCell ref="CC2:CD2"/>
    <mergeCell ref="CF2:CG2"/>
    <mergeCell ref="AO2:AX2"/>
    <mergeCell ref="AZ2:BA2"/>
    <mergeCell ref="BC2:BD2"/>
    <mergeCell ref="BF2:BJ2"/>
    <mergeCell ref="BL2:BQ2"/>
    <mergeCell ref="U2:V2"/>
    <mergeCell ref="X2:Y2"/>
    <mergeCell ref="AA2:AB2"/>
    <mergeCell ref="AD2:AJ2"/>
    <mergeCell ref="AL2:AM2"/>
  </mergeCells>
  <conditionalFormatting sqref="H6:H129">
    <cfRule type="cellIs" dxfId="3" priority="2" operator="equal">
      <formula>"disabled"</formula>
    </cfRule>
    <cfRule type="cellIs" dxfId="2" priority="3" operator="equal">
      <formula>"enabled"</formula>
    </cfRule>
  </conditionalFormatting>
  <conditionalFormatting sqref="H131:H238">
    <cfRule type="cellIs" dxfId="1" priority="12" operator="equal">
      <formula>"disabled"</formula>
    </cfRule>
    <cfRule type="cellIs" dxfId="0" priority="13" operator="equal">
      <formula>"enabled"</formula>
    </cfRule>
  </conditionalFormatting>
  <pageMargins left="0.70833333333333304" right="0.70833333333333304" top="0.74791666666666701" bottom="0.74791666666666701" header="0.511811023622047" footer="0.511811023622047"/>
  <pageSetup paperSize="9" fitToWidth="2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CARTOUCHE</vt:lpstr>
      <vt:lpstr>PRODUCT FAMILIES</vt:lpstr>
      <vt:lpstr>PRODUCT LINES</vt:lpstr>
      <vt:lpstr>PRODUCT CATALOG</vt:lpstr>
      <vt:lpstr>CARTOUCHE!Zone_d_impression</vt:lpstr>
      <vt:lpstr>'PRODUCT CATALOG'!Zone_d_impression</vt:lpstr>
      <vt:lpstr>'PRODUCT FAMILIES'!Zone_d_impression</vt:lpstr>
    </vt:vector>
  </TitlesOfParts>
  <Company>Colibrix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Bousso</dc:creator>
  <dc:description/>
  <cp:lastModifiedBy>Gauthier Demestre</cp:lastModifiedBy>
  <cp:revision>8</cp:revision>
  <cp:lastPrinted>2021-05-21T14:58:23Z</cp:lastPrinted>
  <dcterms:created xsi:type="dcterms:W3CDTF">2016-04-03T06:18:56Z</dcterms:created>
  <dcterms:modified xsi:type="dcterms:W3CDTF">2025-05-19T14:54:01Z</dcterms:modified>
  <dc:language>fr-FR</dc:language>
</cp:coreProperties>
</file>